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085" tabRatio="688" activeTab="2"/>
  </bookViews>
  <sheets>
    <sheet name=" ม.ค 65" sheetId="1" r:id="rId1"/>
    <sheet name="ก.พ. 65" sheetId="2" r:id="rId2"/>
    <sheet name="มี.ค 65" sheetId="3" r:id="rId3"/>
  </sheets>
  <definedNames/>
  <calcPr fullCalcOnLoad="1"/>
</workbook>
</file>

<file path=xl/sharedStrings.xml><?xml version="1.0" encoding="utf-8"?>
<sst xmlns="http://schemas.openxmlformats.org/spreadsheetml/2006/main" count="526" uniqueCount="224">
  <si>
    <t>ผู้ได้รับการคัดเลือกและราคา</t>
  </si>
  <si>
    <t>เหตุผลที่คัดเลือก</t>
  </si>
  <si>
    <t>โดยสรุป</t>
  </si>
  <si>
    <t>ลำดับที่</t>
  </si>
  <si>
    <t>เลขที่และวันที่ของสัญญา</t>
  </si>
  <si>
    <t>หรือข้อตกลงในการซื้อหรือจ้าง</t>
  </si>
  <si>
    <t>งานที่จัดซื้อหรือจัดจ้าง</t>
  </si>
  <si>
    <t>(บาท)</t>
  </si>
  <si>
    <t>ราคากลาง</t>
  </si>
  <si>
    <t>วิธีซื้อหรือจ้าง</t>
  </si>
  <si>
    <t>ที่ตกลงซื้อหรือจ้าง</t>
  </si>
  <si>
    <t>และราคาที่เสนอ</t>
  </si>
  <si>
    <t>รายชื่อผู้เสนอราคา</t>
  </si>
  <si>
    <t>วงเงินที่จัดซื้อ</t>
  </si>
  <si>
    <t>หรือจัดจ้าง (บาท)</t>
  </si>
  <si>
    <t>มหาวิทยาลัยเทคโนโลยีราชมงคลตะวันออก วิทยาเขตอุเทนถวาย</t>
  </si>
  <si>
    <t>หมายเหตุ</t>
  </si>
  <si>
    <t>เงินรายได้</t>
  </si>
  <si>
    <t>หน่วยงานที่ขอซื้อ</t>
  </si>
  <si>
    <t>ลำดับ</t>
  </si>
  <si>
    <t>หน่วยงานต่างๆ</t>
  </si>
  <si>
    <t>จำนวนเงิน</t>
  </si>
  <si>
    <t>รวม</t>
  </si>
  <si>
    <t>เงินงบประมาณ</t>
  </si>
  <si>
    <t>แบบสรุปผลการดำเนินการจัดซื้อจัดจ้างในรอบเดือน มกราคม  2565</t>
  </si>
  <si>
    <t>แบบสรุปผลการดำเนินการจัดซื้อจัดจ้างในรอบเดือน กุมภาพันธ์ 2565</t>
  </si>
  <si>
    <t>แบบสรุปผลการดำเนินการจัดซื้อจัดจ้างในรอบเดือน มีนาคม 2565</t>
  </si>
  <si>
    <t xml:space="preserve">สรุปการจัดซื้อจัดจ้าง ประจำเดือนมกราคม ปีงบประมาณ 2565 </t>
  </si>
  <si>
    <t xml:space="preserve">สรุปการจัดซื้อจัดจ้าง ประจำเดือนกุมภาพันธ์ ปีงบประมาณ 2565 </t>
  </si>
  <si>
    <t>สรุปการจัดซื้อจัดจ้าง ประจำเดือนมีนาคม ปีงบประมาณ 2565</t>
  </si>
  <si>
    <t>เฉพาะเจาะจง</t>
  </si>
  <si>
    <t>ราคาต่ำสุด</t>
  </si>
  <si>
    <t>1</t>
  </si>
  <si>
    <t>2</t>
  </si>
  <si>
    <t>จัดซื้อวัสดุโครงการ จำนวน 12 รายการ</t>
  </si>
  <si>
    <t>ค่าใช้จ่ายบัตรฟลีคกาดร์</t>
  </si>
  <si>
    <t>แผนกยานพาหนะ</t>
  </si>
  <si>
    <t>7</t>
  </si>
  <si>
    <t>จัดซื้อตรายาง จำนวน 3 อัน</t>
  </si>
  <si>
    <t>สำนักงานคณบดี</t>
  </si>
  <si>
    <t>6</t>
  </si>
  <si>
    <t>งานส่งเสริมวิชาการและงานทะเบียน</t>
  </si>
  <si>
    <t>8</t>
  </si>
  <si>
    <t>จัดจ้างซ่อมเครื่องปรับอากาศ จำนวน 1 เครื่อง</t>
  </si>
  <si>
    <t>3</t>
  </si>
  <si>
    <t>4</t>
  </si>
  <si>
    <t>5</t>
  </si>
  <si>
    <t>9</t>
  </si>
  <si>
    <t>10</t>
  </si>
  <si>
    <t>11</t>
  </si>
  <si>
    <t>12</t>
  </si>
  <si>
    <t>ฝ่ายวิชาการและวิจัย</t>
  </si>
  <si>
    <t>13</t>
  </si>
  <si>
    <t>14</t>
  </si>
  <si>
    <t>ฝ่ายบริหารและแผน</t>
  </si>
  <si>
    <t>15</t>
  </si>
  <si>
    <t>16</t>
  </si>
  <si>
    <t>17</t>
  </si>
  <si>
    <t>งปม.</t>
  </si>
  <si>
    <t>สาขาวิชาวิศวกรรมโยธา</t>
  </si>
  <si>
    <t>จัดซื้อตรายาง จำนวน 1 อัน</t>
  </si>
  <si>
    <t>จัดซื้อวัสดุโครงการ จำนวน 5 รายการ</t>
  </si>
  <si>
    <t>สาขาวิชาเทคโนโลยีสถาปัตยกรรม</t>
  </si>
  <si>
    <t>สาขาวิชาสถาปัตยกรรมภายใน</t>
  </si>
  <si>
    <t>จัดซื้อวัสดุการเรียนการสอน จำนวน 16 รายการ</t>
  </si>
  <si>
    <t>จัดซื้อวัสดุโครงการ จำนวน 6 รายการ</t>
  </si>
  <si>
    <t>18</t>
  </si>
  <si>
    <t>จัดซื้อเครื่องพิมพ์มัลติฟังก์ชั่น จำนวน 1 เครื่อง</t>
  </si>
  <si>
    <t>คภ.05/2565 ลว.13 ม.ค 2565</t>
  </si>
  <si>
    <t>เงินกองทุน กยศ</t>
  </si>
  <si>
    <t>งานพัฒนานักศึกษา</t>
  </si>
  <si>
    <t>หจก. พีพี เอ 1976 ซัพพลายเซอร์วิส 6,420 บาท</t>
  </si>
  <si>
    <t>ผส.13/2565 ลว.13 ม.ค 2565</t>
  </si>
  <si>
    <t>หจก. พีพี เอ 1976 ซัพพลายเซอร์วิส 6,794.50บาท</t>
  </si>
  <si>
    <t>ผส.14/2565 ลว.13 ม.ค 2565</t>
  </si>
  <si>
    <t>งานบริหารงานทั่วไป สนง.</t>
  </si>
  <si>
    <t>จัดซื้อตรายาง จำนวน 5 อัน</t>
  </si>
  <si>
    <t>แผนกห้องสมุด</t>
  </si>
  <si>
    <t>ร้านศรชัย การค้า 1,626.40 บาท</t>
  </si>
  <si>
    <t>ผว.28/2565 ลว.13 ม.ค 2565</t>
  </si>
  <si>
    <t>ร้านศรชัย การค้า 1,251.90 บาท</t>
  </si>
  <si>
    <t>ผว.23/2565 ลว.13 ม.ค 2565</t>
  </si>
  <si>
    <t>ธนาคารกรุงไทย 2,849  บาท</t>
  </si>
  <si>
    <t>ว.01/2565 ลว. 14 ม.ค 2565</t>
  </si>
  <si>
    <t>หจก. พีพี เอ 1976 ซัพพลายเซอร์วิส 10,539.50บาท</t>
  </si>
  <si>
    <t>ผส.12/2565 ลว.14 ม.ค 2565</t>
  </si>
  <si>
    <t>จัดซ่อมรถยนต์จำนวน 4 รายการ</t>
  </si>
  <si>
    <t>ร้านเทพการช่าง 2,790 บาท</t>
  </si>
  <si>
    <t>ผส.10/2565 ลว. 19 ม.ค 2565</t>
  </si>
  <si>
    <t>หจก. พีพี เอ 1976 ซัพพลายเซอร์วิส 1,926 บาท</t>
  </si>
  <si>
    <t>จัดซื้อวัสดุก่อสร้าง จำนวน 3 รายการ</t>
  </si>
  <si>
    <t>ร้านศรชัย การค้า 9,244.80 บาท</t>
  </si>
  <si>
    <t>ผส.11/2565 ลว.19 ม.ค 2565</t>
  </si>
  <si>
    <t>ผว.17/2565 ลว.19 ม.ค 2565</t>
  </si>
  <si>
    <t>แผนกอาคารสถานที่</t>
  </si>
  <si>
    <t>ร้านศรชัย การค้า 492.20 บาท</t>
  </si>
  <si>
    <t>ผว.30/2565 ลว.19 ม.ค 2565</t>
  </si>
  <si>
    <t>งานวิทยบริการฯ</t>
  </si>
  <si>
    <t>จัดซื้อวัก่อสร้าง จำนวน 3 รายการ</t>
  </si>
  <si>
    <t>บจก.เวชธัญญา ราคา11,620.20 บาท</t>
  </si>
  <si>
    <t>ผว.25/2565 ลว. 19 ม.ค 2565</t>
  </si>
  <si>
    <t>จัดซ่อมเครื่องปริ้นเตอร์ จำนวน 1 เครื่อง</t>
  </si>
  <si>
    <t>บจก.พีเค จูเนียร์ อินเตอร์เนชั่นแนล 4,173 บาท</t>
  </si>
  <si>
    <t>ผส.16/2565 ลว.24 ม.ค 2565</t>
  </si>
  <si>
    <t>จัดจ้างซ่อมเครื่องปรับอากาศ จำนวน 4 เครื่อง</t>
  </si>
  <si>
    <t>หจก. พีพี เอ 1976 ซัพพลายเซอร์วิส 5,136 บาท</t>
  </si>
  <si>
    <t>ผส.19/2565 ลว.24 ม.ค 2565</t>
  </si>
  <si>
    <t>จัดซื้อตรายาง จำนวน 2 อัน</t>
  </si>
  <si>
    <t>ร้านศรชัย การค้า 834.60 บาท</t>
  </si>
  <si>
    <t>ผว.24/2565 ลว.24 ม.ค 2565</t>
  </si>
  <si>
    <t>จัดซื้อ HDD จำนวน 1 อ้น</t>
  </si>
  <si>
    <t>บจก.พีเค จูเนียร์ อินเตอร์เนชั่นแนล 1,926 บาท</t>
  </si>
  <si>
    <t>ผว.29/2565 ลว.24 ม.ค 2565</t>
  </si>
  <si>
    <t>จัดซื้อครุภัณฑ์บริหารงานบริการศุฯย์นวัตกรรมฯจำนวน 1 ชุด</t>
  </si>
  <si>
    <t>บจก.คัมริช เทคโนโลยี 60,000 บาท</t>
  </si>
  <si>
    <t>คภ.01/2565 ลว.20 ม.ค 2565</t>
  </si>
  <si>
    <t>ศูนย์นวัตกรรมการก่อสร้างฯ</t>
  </si>
  <si>
    <t>จัดซื้อหมึกพิมพ์ Broher จำนวน 4 รายการ</t>
  </si>
  <si>
    <t>ผว.27/2565 ลว. 31 ม.ค 2565</t>
  </si>
  <si>
    <t>บจก.โทโทล โซลูชั่น เซอร์วิส จำนวนเงิน 5,094.27 บาท</t>
  </si>
  <si>
    <t>บจก.โทโทล โซลูชั่น เซอร์วิส จำนวนเงิน 3,862.70 บาท</t>
  </si>
  <si>
    <t>ผว.26/2565 ลว. 31 ม.ค 2565</t>
  </si>
  <si>
    <t>จัดซื้อหมึกพิมพ์ Kyocera จำนวน 1 รายการ</t>
  </si>
  <si>
    <t>บจก.ฮิโตะ(ประเทศไทย) จำนวนเงิน 14,980 บาท</t>
  </si>
  <si>
    <t>ผว.32/2565 ลว. 31 ม.ค 2565</t>
  </si>
  <si>
    <t>ฝ่ายกิจการนักศึกษาและกิจการพิเศษ</t>
  </si>
  <si>
    <t>ร้านศรชัย การค้า 395.90 บาท</t>
  </si>
  <si>
    <t>ผว.37/2565 ลว.31 ม.ค 2565</t>
  </si>
  <si>
    <t>ร้านศรชัย การค้า 834.60บาท</t>
  </si>
  <si>
    <t>ผว.36/2565 ลว.31 ม.ค 2565</t>
  </si>
  <si>
    <t>จัดจ้างเดินสายแลน จำนวน3 รายการ</t>
  </si>
  <si>
    <t>บจก.ซิกส์สมายล์ โซลูชั่นส์ 12,519 บาท</t>
  </si>
  <si>
    <t>ผส.17/2565 ลว.31 ม.ค 2565</t>
  </si>
  <si>
    <t>จัดซื้อวัสดุงานบ้านงานครัว จำนวน 2 รายการ</t>
  </si>
  <si>
    <t>ร้านศรชัย การค้า 3,627.30 บาท</t>
  </si>
  <si>
    <t>ผว.33/2565 ลว.31 ม.ค 2565</t>
  </si>
  <si>
    <t>บจก.อิซิเมดิคอล 34,775 บาท</t>
  </si>
  <si>
    <t>จัดซื้อวัสดุชุดตรวจ ATK จำนวน 500 ชุด</t>
  </si>
  <si>
    <t>ผว.34/2565 ลว.31 ม.ค 2565</t>
  </si>
  <si>
    <t>จัดจ้างปริ้นภาพ จำนวน 2 รายการ</t>
  </si>
  <si>
    <t>ร้านศรชัย การค้า 7,997.18 บาท</t>
  </si>
  <si>
    <t>ผว.35/2565 ลว.31 ม.ค 2565</t>
  </si>
  <si>
    <t>19</t>
  </si>
  <si>
    <t>20</t>
  </si>
  <si>
    <t>21</t>
  </si>
  <si>
    <t>22</t>
  </si>
  <si>
    <t>23</t>
  </si>
  <si>
    <t>24</t>
  </si>
  <si>
    <t>25</t>
  </si>
  <si>
    <t>26</t>
  </si>
  <si>
    <t>จัดจ้างถ่ายเอกสารพร้อมเย็บเล่ม จำนวน 140 เล่ม</t>
  </si>
  <si>
    <t>นายธรรมรัตน์ แก้วแหวน 7,350 บาท</t>
  </si>
  <si>
    <t>ผว.38/2565 ลว.7ก.พ 2565</t>
  </si>
  <si>
    <t>ธนาคารกรุงไทย 2,990  บาท</t>
  </si>
  <si>
    <t>ว.01/2565 ลว. 8 ก.พ 2565</t>
  </si>
  <si>
    <t>ผว.31/2565 ลว. 8 ก.พ 2565</t>
  </si>
  <si>
    <t>จัดซื้อครุภัณฑ์บริหารงานกิจการนักศึกษา จำนวน 1 ชุด</t>
  </si>
  <si>
    <t>บจก.คัมริช เทคโนโลยี 40,000 บาท</t>
  </si>
  <si>
    <t>คภ.03/2565 ลว.8 ก.พ 2565</t>
  </si>
  <si>
    <t>จัดซื้อครุภัณฑ์คอมพิวเตอร์ จำนวน 1 ชุด</t>
  </si>
  <si>
    <t>บจก.คัมริช เทคโนโลยี 30,000 บาท</t>
  </si>
  <si>
    <t>คภ.02/2565 ลว.8 ก.พ 2565</t>
  </si>
  <si>
    <t>บจก.พีเค จูเนียร์ อินเตอร์เนชั่นแนล 3,124.40 บาท</t>
  </si>
  <si>
    <t>บจก.ฮิโตะ (ประเทศไทย) 33,821.28 บาท</t>
  </si>
  <si>
    <t>ผว.39/2565 ลว. 14 ก.พ 2565</t>
  </si>
  <si>
    <t>จัดซื้อวัสดุหมึกถ่ายเอกสาร จำนวน 4 รายการ</t>
  </si>
  <si>
    <t>ร้านเอ็ม.เอ็ม.อินเทรด 11,989.35 บาท</t>
  </si>
  <si>
    <t>คผว.03/2565 ลว. 21 ก.พ 2565</t>
  </si>
  <si>
    <t>จัดซื้อก่อสร้าง จำนวน 1 รายการ</t>
  </si>
  <si>
    <t>ผว.43/2565 ลว.21 ก.พ 2565</t>
  </si>
  <si>
    <t>จัดซื้อหมึกพิมพ์ Kyocera จำนวน 4 รายการ</t>
  </si>
  <si>
    <t>บจก.พีเค จูเนียร์ อินเตอร์เนชั่นแนล 38,306 บาท</t>
  </si>
  <si>
    <t>ผว.41/2565 ลว. 23 ก.พ 2565</t>
  </si>
  <si>
    <t>จัดซื้อวัสดุสำนักงาน นวน 3 รายการ</t>
  </si>
  <si>
    <t>ร้านศรชัย การค้า 5,029 บาท</t>
  </si>
  <si>
    <t>ผว.44/2565 ลว.1 มี.ค 2565</t>
  </si>
  <si>
    <t>จัดซื้อหมึกพิมพ์ จำนวน 4 กล่อง</t>
  </si>
  <si>
    <t>หจก.175 ซัพพลาย ราคา 12,198 บาท</t>
  </si>
  <si>
    <t>ผว.42/2565 ลว.1 มี.ค 2565</t>
  </si>
  <si>
    <t>จัดซื้อวัสดุการเรียนการสอน จำนวน 3 รายการ</t>
  </si>
  <si>
    <t>ร้านเอ็ม.เอ็ม.อินเทรด 4,905.95 บาท</t>
  </si>
  <si>
    <t>ว.07/2565 ลว. 1มี.ค 2565</t>
  </si>
  <si>
    <t>เงิน งปม.</t>
  </si>
  <si>
    <t>สาขาวิชาเทคโนโลยีโลจิสติกส์ฯ</t>
  </si>
  <si>
    <t>ร้านศรชัย การค้า 1,701.30 บาท</t>
  </si>
  <si>
    <t>ธนาคารกรุงไทย 4,160  บาท</t>
  </si>
  <si>
    <t>ว.01/2565 ลว. 8 มีใค 2565</t>
  </si>
  <si>
    <t>จัดจ้างเหมารถตู้ จำนวน 2 คัน 2 วัน</t>
  </si>
  <si>
    <t>จัดจ้างเหมารถตู้ จำนวน 2 คัน 1 วัน</t>
  </si>
  <si>
    <t>นายอำนาจ ศังขะปักษิณ 4,000 บาท</t>
  </si>
  <si>
    <t>คผส.01/2565 ลว.8 มี.ค 2565</t>
  </si>
  <si>
    <t>จัดซ่อมเครื่องเขย่า จำนวน 1 เครื่อง</t>
  </si>
  <si>
    <t>บจก.ซอยเทสติ้งสยาม 12,091 บาท</t>
  </si>
  <si>
    <t>จัดซื้อวัสดุการเรียนการสอน จำนวน 20 รายการ</t>
  </si>
  <si>
    <t>ร้านศรชัย การค้า จำนวนเงิน 60,808.10 บาท</t>
  </si>
  <si>
    <t>ว.08/2565 ลว. 9 มี.ค 2565</t>
  </si>
  <si>
    <t>จัดซื้อวัสดุการเรียนการสอน จำนวน 6 รายการ</t>
  </si>
  <si>
    <t>ว.06/2565 ลว. 9 มี.ค 2565</t>
  </si>
  <si>
    <t>ร้านศรชัย การค้า จำนวนเงิน 35,658.82 บาท</t>
  </si>
  <si>
    <t>ว.09/2565 ลว. 9 มี.ค 2565</t>
  </si>
  <si>
    <t>สาขาวิชาเทคโนโลยีการออกแบบฯ</t>
  </si>
  <si>
    <t>ร้านเอ็ม.เอ็ม.อินเทรด จำนวนเงิน 20,704.50 บาท</t>
  </si>
  <si>
    <t>ร้านศรชัย การค้า จำนวนเงิน 23,192.25 บาท</t>
  </si>
  <si>
    <t>ร้านศรชัย การค้า จำนวนเงิน 12,519 บาท</t>
  </si>
  <si>
    <t>คผว.04/2565 ลว.9 มี.ค 2565</t>
  </si>
  <si>
    <t>คผว.05/2565 ลว.9 มี.ค 2565</t>
  </si>
  <si>
    <t>ร้านเอ็ม.เอ็ม.อินเทรด จำนวนเงิน 41,639.05 บาท</t>
  </si>
  <si>
    <t>ว.10/2565 ลว. 11 มี.ค 2565</t>
  </si>
  <si>
    <t>จัดจ้างถ่ายเอกสารพร้อมเย็บเล่ม จำนวน 56 เล่ม</t>
  </si>
  <si>
    <t>นายธรรมรัตน์ แก้วแหวน 5,320 บาท</t>
  </si>
  <si>
    <t>ผว.46/2565 ลว.14 มี.ค 2565</t>
  </si>
  <si>
    <t>จัดซื้อครุภัณฑ์ห้องสอบประมวลผลความรู้ด้านสถาปัตยกรรม จำนวน 1 ชุด</t>
  </si>
  <si>
    <t>บจก.ทีชี ไซแอนช์ 986,000 บาท</t>
  </si>
  <si>
    <t>คภ.06.1/2565 ลว.14 มี.ค 2565</t>
  </si>
  <si>
    <t>จัดซื้อวัสดุหมึกถ่ายเอกสาร จำนวน 3 กล่อง</t>
  </si>
  <si>
    <t>บจก.ฮิโตะ (ประเทศไทย) 8,602.80 บาท</t>
  </si>
  <si>
    <t>ผว.45/2565 ลว. 16 มี.ค 2565</t>
  </si>
  <si>
    <t>จ้างบริการฉีดพ่นฆ่าเชื้อโควิค-19 จำนวน 1 งาน</t>
  </si>
  <si>
    <t>บจก.เวลด์ เฮลท์ ดิสอินเฟดชั่น 45,967.20 บาท</t>
  </si>
  <si>
    <t>ผส.20/2565 ลว.17 มี.ค 2565</t>
  </si>
  <si>
    <t>จัดซื้อวัสดุ จำนวน 3 รายการ</t>
  </si>
  <si>
    <t>บจก.พีเค จูเนียร์ อินเตอร์เนชั่นแนล 23,540 บาท</t>
  </si>
  <si>
    <t>คผส.02/2565 ลว.8 มี.ค2565</t>
  </si>
  <si>
    <t>ผส.18/2565 ลว.8 มี.ค 2565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</si>
</sst>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#,##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43" fontId="49" fillId="0" borderId="13" xfId="38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50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3" fontId="50" fillId="0" borderId="12" xfId="0" applyNumberFormat="1" applyFont="1" applyBorder="1" applyAlignment="1">
      <alignment vertical="top"/>
    </xf>
    <xf numFmtId="43" fontId="50" fillId="0" borderId="12" xfId="38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3" fontId="4" fillId="0" borderId="12" xfId="0" applyNumberFormat="1" applyFont="1" applyBorder="1" applyAlignment="1">
      <alignment vertical="top"/>
    </xf>
    <xf numFmtId="43" fontId="4" fillId="0" borderId="1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3" fontId="4" fillId="0" borderId="12" xfId="0" applyNumberFormat="1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43" fontId="49" fillId="0" borderId="13" xfId="38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43" fontId="50" fillId="0" borderId="12" xfId="0" applyNumberFormat="1" applyFont="1" applyFill="1" applyBorder="1" applyAlignment="1">
      <alignment vertical="top"/>
    </xf>
    <xf numFmtId="43" fontId="50" fillId="0" borderId="12" xfId="38" applyFont="1" applyFill="1" applyBorder="1" applyAlignment="1">
      <alignment vertical="top"/>
    </xf>
    <xf numFmtId="0" fontId="50" fillId="0" borderId="12" xfId="0" applyFont="1" applyFill="1" applyBorder="1" applyAlignment="1">
      <alignment vertical="top"/>
    </xf>
    <xf numFmtId="43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center" vertical="top"/>
    </xf>
    <xf numFmtId="43" fontId="5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horizontal="center" vertical="top"/>
    </xf>
    <xf numFmtId="43" fontId="49" fillId="0" borderId="12" xfId="38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left" vertical="center"/>
    </xf>
    <xf numFmtId="4" fontId="4" fillId="0" borderId="0" xfId="0" applyNumberFormat="1" applyFont="1" applyAlignment="1">
      <alignment vertical="top"/>
    </xf>
    <xf numFmtId="4" fontId="4" fillId="0" borderId="12" xfId="0" applyNumberFormat="1" applyFont="1" applyFill="1" applyBorder="1" applyAlignment="1">
      <alignment horizontal="right" vertical="top"/>
    </xf>
    <xf numFmtId="43" fontId="4" fillId="0" borderId="0" xfId="0" applyNumberFormat="1" applyFont="1" applyAlignment="1">
      <alignment/>
    </xf>
    <xf numFmtId="0" fontId="8" fillId="0" borderId="14" xfId="0" applyFont="1" applyFill="1" applyBorder="1" applyAlignment="1">
      <alignment/>
    </xf>
    <xf numFmtId="0" fontId="51" fillId="0" borderId="12" xfId="0" applyFont="1" applyFill="1" applyBorder="1" applyAlignment="1">
      <alignment vertical="top"/>
    </xf>
    <xf numFmtId="49" fontId="8" fillId="0" borderId="12" xfId="0" applyNumberFormat="1" applyFont="1" applyBorder="1" applyAlignment="1">
      <alignment horizontal="center" vertical="center"/>
    </xf>
    <xf numFmtId="43" fontId="8" fillId="0" borderId="12" xfId="38" applyFont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3" fontId="50" fillId="0" borderId="12" xfId="0" applyNumberFormat="1" applyFont="1" applyFill="1" applyBorder="1" applyAlignment="1">
      <alignment horizontal="center" vertical="top"/>
    </xf>
    <xf numFmtId="43" fontId="4" fillId="0" borderId="0" xfId="0" applyNumberFormat="1" applyFont="1" applyFill="1" applyAlignment="1">
      <alignment horizontal="center" vertical="top"/>
    </xf>
    <xf numFmtId="9" fontId="8" fillId="0" borderId="12" xfId="48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43" fontId="9" fillId="0" borderId="12" xfId="38" applyFont="1" applyBorder="1" applyAlignment="1">
      <alignment vertical="center"/>
    </xf>
    <xf numFmtId="4" fontId="8" fillId="0" borderId="15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4" fontId="8" fillId="0" borderId="12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left"/>
    </xf>
    <xf numFmtId="9" fontId="9" fillId="0" borderId="12" xfId="48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4" fontId="3" fillId="0" borderId="12" xfId="0" applyNumberFormat="1" applyFont="1" applyBorder="1" applyAlignment="1">
      <alignment vertical="top"/>
    </xf>
    <xf numFmtId="0" fontId="49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right" vertical="center"/>
    </xf>
    <xf numFmtId="0" fontId="49" fillId="0" borderId="12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top"/>
    </xf>
    <xf numFmtId="0" fontId="50" fillId="0" borderId="14" xfId="0" applyFont="1" applyFill="1" applyBorder="1" applyAlignment="1">
      <alignment horizontal="left" vertical="top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53" fillId="0" borderId="12" xfId="0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E10" sqref="E10"/>
    </sheetView>
  </sheetViews>
  <sheetFormatPr defaultColWidth="9.140625" defaultRowHeight="12.75"/>
  <cols>
    <col min="1" max="1" width="5.28125" style="9" customWidth="1"/>
    <col min="2" max="2" width="35.28125" style="7" customWidth="1"/>
    <col min="3" max="3" width="12.421875" style="7" customWidth="1"/>
    <col min="4" max="4" width="12.28125" style="10" customWidth="1"/>
    <col min="5" max="5" width="19.421875" style="11" customWidth="1"/>
    <col min="6" max="6" width="42.8515625" style="10" customWidth="1"/>
    <col min="7" max="7" width="40.421875" style="10" customWidth="1"/>
    <col min="8" max="8" width="15.00390625" style="11" customWidth="1"/>
    <col min="9" max="9" width="24.140625" style="8" customWidth="1"/>
    <col min="10" max="10" width="12.421875" style="11" customWidth="1"/>
    <col min="11" max="11" width="37.140625" style="8" customWidth="1"/>
    <col min="12" max="16384" width="9.140625" style="8" customWidth="1"/>
  </cols>
  <sheetData>
    <row r="1" spans="1:10" ht="19.5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8"/>
    </row>
    <row r="2" spans="1:10" ht="19.5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8"/>
    </row>
    <row r="3" spans="1:11" ht="19.5">
      <c r="A3" s="93" t="s">
        <v>3</v>
      </c>
      <c r="B3" s="93" t="s">
        <v>6</v>
      </c>
      <c r="C3" s="1" t="s">
        <v>13</v>
      </c>
      <c r="D3" s="2" t="s">
        <v>8</v>
      </c>
      <c r="E3" s="93" t="s">
        <v>9</v>
      </c>
      <c r="F3" s="2" t="s">
        <v>12</v>
      </c>
      <c r="G3" s="2" t="s">
        <v>0</v>
      </c>
      <c r="H3" s="1" t="s">
        <v>1</v>
      </c>
      <c r="I3" s="5" t="s">
        <v>4</v>
      </c>
      <c r="J3" s="93" t="s">
        <v>16</v>
      </c>
      <c r="K3" s="96" t="s">
        <v>18</v>
      </c>
    </row>
    <row r="4" spans="1:11" ht="19.5">
      <c r="A4" s="94"/>
      <c r="B4" s="94"/>
      <c r="C4" s="3" t="s">
        <v>14</v>
      </c>
      <c r="D4" s="4" t="s">
        <v>7</v>
      </c>
      <c r="E4" s="94"/>
      <c r="F4" s="4" t="s">
        <v>11</v>
      </c>
      <c r="G4" s="4" t="s">
        <v>10</v>
      </c>
      <c r="H4" s="3" t="s">
        <v>2</v>
      </c>
      <c r="I4" s="6" t="s">
        <v>5</v>
      </c>
      <c r="J4" s="94"/>
      <c r="K4" s="97"/>
    </row>
    <row r="5" spans="1:11" s="75" customFormat="1" ht="27" customHeight="1">
      <c r="A5" s="12" t="s">
        <v>32</v>
      </c>
      <c r="B5" s="21" t="s">
        <v>67</v>
      </c>
      <c r="C5" s="65">
        <v>23540</v>
      </c>
      <c r="D5" s="65">
        <f aca="true" t="shared" si="0" ref="D5:D12">C5</f>
        <v>23540</v>
      </c>
      <c r="E5" s="64" t="s">
        <v>30</v>
      </c>
      <c r="F5" s="77" t="s">
        <v>221</v>
      </c>
      <c r="G5" s="77" t="str">
        <f aca="true" t="shared" si="1" ref="G5:G12">F5</f>
        <v>บจก.พีเค จูเนียร์ อินเตอร์เนชั่นแนล 23,540 บาท</v>
      </c>
      <c r="H5" s="64" t="s">
        <v>31</v>
      </c>
      <c r="I5" s="21" t="s">
        <v>68</v>
      </c>
      <c r="J5" s="78" t="s">
        <v>69</v>
      </c>
      <c r="K5" s="22" t="s">
        <v>70</v>
      </c>
    </row>
    <row r="6" spans="1:11" s="13" customFormat="1" ht="28.5" customHeight="1">
      <c r="A6" s="12" t="s">
        <v>33</v>
      </c>
      <c r="B6" s="21" t="s">
        <v>43</v>
      </c>
      <c r="C6" s="65">
        <v>6420</v>
      </c>
      <c r="D6" s="65">
        <f t="shared" si="0"/>
        <v>6420</v>
      </c>
      <c r="E6" s="64" t="s">
        <v>30</v>
      </c>
      <c r="F6" s="80" t="s">
        <v>71</v>
      </c>
      <c r="G6" s="67" t="str">
        <f t="shared" si="1"/>
        <v>หจก. พีพี เอ 1976 ซัพพลายเซอร์วิส 6,420 บาท</v>
      </c>
      <c r="H6" s="64" t="s">
        <v>31</v>
      </c>
      <c r="I6" s="21" t="s">
        <v>72</v>
      </c>
      <c r="J6" s="78" t="s">
        <v>17</v>
      </c>
      <c r="K6" s="73" t="s">
        <v>41</v>
      </c>
    </row>
    <row r="7" spans="1:11" s="13" customFormat="1" ht="28.5" customHeight="1">
      <c r="A7" s="12" t="s">
        <v>44</v>
      </c>
      <c r="B7" s="21" t="s">
        <v>43</v>
      </c>
      <c r="C7" s="65">
        <v>6794.5</v>
      </c>
      <c r="D7" s="65">
        <f t="shared" si="0"/>
        <v>6794.5</v>
      </c>
      <c r="E7" s="64" t="s">
        <v>30</v>
      </c>
      <c r="F7" s="80" t="s">
        <v>73</v>
      </c>
      <c r="G7" s="67" t="str">
        <f t="shared" si="1"/>
        <v>หจก. พีพี เอ 1976 ซัพพลายเซอร์วิส 6,794.50บาท</v>
      </c>
      <c r="H7" s="64" t="s">
        <v>31</v>
      </c>
      <c r="I7" s="21" t="s">
        <v>74</v>
      </c>
      <c r="J7" s="78" t="s">
        <v>17</v>
      </c>
      <c r="K7" s="73" t="s">
        <v>75</v>
      </c>
    </row>
    <row r="8" spans="1:11" s="75" customFormat="1" ht="27" customHeight="1">
      <c r="A8" s="12" t="s">
        <v>45</v>
      </c>
      <c r="B8" s="21" t="s">
        <v>76</v>
      </c>
      <c r="C8" s="65">
        <v>1626.4</v>
      </c>
      <c r="D8" s="65">
        <f t="shared" si="0"/>
        <v>1626.4</v>
      </c>
      <c r="E8" s="64" t="s">
        <v>30</v>
      </c>
      <c r="F8" s="67" t="s">
        <v>78</v>
      </c>
      <c r="G8" s="67" t="str">
        <f t="shared" si="1"/>
        <v>ร้านศรชัย การค้า 1,626.40 บาท</v>
      </c>
      <c r="H8" s="64" t="s">
        <v>31</v>
      </c>
      <c r="I8" s="21" t="s">
        <v>79</v>
      </c>
      <c r="J8" s="78" t="s">
        <v>17</v>
      </c>
      <c r="K8" s="58" t="s">
        <v>77</v>
      </c>
    </row>
    <row r="9" spans="1:11" s="75" customFormat="1" ht="27" customHeight="1">
      <c r="A9" s="12" t="s">
        <v>46</v>
      </c>
      <c r="B9" s="21" t="s">
        <v>38</v>
      </c>
      <c r="C9" s="65">
        <v>1251.9</v>
      </c>
      <c r="D9" s="65">
        <f t="shared" si="0"/>
        <v>1251.9</v>
      </c>
      <c r="E9" s="64" t="s">
        <v>30</v>
      </c>
      <c r="F9" s="67" t="s">
        <v>80</v>
      </c>
      <c r="G9" s="67" t="str">
        <f t="shared" si="1"/>
        <v>ร้านศรชัย การค้า 1,251.90 บาท</v>
      </c>
      <c r="H9" s="64" t="s">
        <v>31</v>
      </c>
      <c r="I9" s="21" t="s">
        <v>81</v>
      </c>
      <c r="J9" s="78" t="s">
        <v>17</v>
      </c>
      <c r="K9" s="58" t="s">
        <v>39</v>
      </c>
    </row>
    <row r="10" spans="1:11" s="74" customFormat="1" ht="22.5" customHeight="1">
      <c r="A10" s="12" t="s">
        <v>40</v>
      </c>
      <c r="B10" s="58" t="s">
        <v>35</v>
      </c>
      <c r="C10" s="65">
        <v>2849</v>
      </c>
      <c r="D10" s="65">
        <f t="shared" si="0"/>
        <v>2849</v>
      </c>
      <c r="E10" s="64" t="s">
        <v>30</v>
      </c>
      <c r="F10" s="68" t="s">
        <v>82</v>
      </c>
      <c r="G10" s="77" t="str">
        <f t="shared" si="1"/>
        <v>ธนาคารกรุงไทย 2,849  บาท</v>
      </c>
      <c r="H10" s="64" t="s">
        <v>31</v>
      </c>
      <c r="I10" s="21" t="s">
        <v>83</v>
      </c>
      <c r="J10" s="78" t="s">
        <v>17</v>
      </c>
      <c r="K10" s="58" t="s">
        <v>36</v>
      </c>
    </row>
    <row r="11" spans="1:11" s="13" customFormat="1" ht="28.5" customHeight="1">
      <c r="A11" s="12" t="s">
        <v>37</v>
      </c>
      <c r="B11" s="21" t="s">
        <v>43</v>
      </c>
      <c r="C11" s="65">
        <v>10539.5</v>
      </c>
      <c r="D11" s="65">
        <f t="shared" si="0"/>
        <v>10539.5</v>
      </c>
      <c r="E11" s="64" t="s">
        <v>30</v>
      </c>
      <c r="F11" s="80" t="s">
        <v>84</v>
      </c>
      <c r="G11" s="67" t="str">
        <f t="shared" si="1"/>
        <v>หจก. พีพี เอ 1976 ซัพพลายเซอร์วิส 10,539.50บาท</v>
      </c>
      <c r="H11" s="64" t="s">
        <v>31</v>
      </c>
      <c r="I11" s="21" t="s">
        <v>85</v>
      </c>
      <c r="J11" s="78" t="s">
        <v>17</v>
      </c>
      <c r="K11" s="73" t="s">
        <v>75</v>
      </c>
    </row>
    <row r="12" spans="1:11" s="74" customFormat="1" ht="22.5" customHeight="1">
      <c r="A12" s="12" t="s">
        <v>42</v>
      </c>
      <c r="B12" s="58" t="s">
        <v>86</v>
      </c>
      <c r="C12" s="65">
        <v>2790</v>
      </c>
      <c r="D12" s="65">
        <f t="shared" si="0"/>
        <v>2790</v>
      </c>
      <c r="E12" s="64" t="s">
        <v>30</v>
      </c>
      <c r="F12" s="68" t="s">
        <v>87</v>
      </c>
      <c r="G12" s="77" t="str">
        <f t="shared" si="1"/>
        <v>ร้านเทพการช่าง 2,790 บาท</v>
      </c>
      <c r="H12" s="64" t="s">
        <v>31</v>
      </c>
      <c r="I12" s="21" t="s">
        <v>88</v>
      </c>
      <c r="J12" s="78" t="s">
        <v>17</v>
      </c>
      <c r="K12" s="58" t="s">
        <v>36</v>
      </c>
    </row>
    <row r="13" spans="1:11" s="13" customFormat="1" ht="28.5" customHeight="1">
      <c r="A13" s="12" t="s">
        <v>47</v>
      </c>
      <c r="B13" s="21" t="s">
        <v>43</v>
      </c>
      <c r="C13" s="65">
        <v>1926</v>
      </c>
      <c r="D13" s="65">
        <f aca="true" t="shared" si="2" ref="D13:D29">C13</f>
        <v>1926</v>
      </c>
      <c r="E13" s="64" t="s">
        <v>30</v>
      </c>
      <c r="F13" s="80" t="s">
        <v>89</v>
      </c>
      <c r="G13" s="67" t="str">
        <f aca="true" t="shared" si="3" ref="G13:G29">F13</f>
        <v>หจก. พีพี เอ 1976 ซัพพลายเซอร์วิส 1,926 บาท</v>
      </c>
      <c r="H13" s="64" t="s">
        <v>31</v>
      </c>
      <c r="I13" s="21" t="s">
        <v>92</v>
      </c>
      <c r="J13" s="78" t="s">
        <v>17</v>
      </c>
      <c r="K13" s="21" t="s">
        <v>51</v>
      </c>
    </row>
    <row r="14" spans="1:11" s="75" customFormat="1" ht="27" customHeight="1">
      <c r="A14" s="12" t="s">
        <v>48</v>
      </c>
      <c r="B14" s="21" t="s">
        <v>90</v>
      </c>
      <c r="C14" s="65">
        <v>9244.8</v>
      </c>
      <c r="D14" s="65">
        <f t="shared" si="2"/>
        <v>9244.8</v>
      </c>
      <c r="E14" s="64" t="s">
        <v>30</v>
      </c>
      <c r="F14" s="67" t="s">
        <v>91</v>
      </c>
      <c r="G14" s="67" t="str">
        <f t="shared" si="3"/>
        <v>ร้านศรชัย การค้า 9,244.80 บาท</v>
      </c>
      <c r="H14" s="64" t="s">
        <v>31</v>
      </c>
      <c r="I14" s="21" t="s">
        <v>93</v>
      </c>
      <c r="J14" s="78" t="s">
        <v>17</v>
      </c>
      <c r="K14" s="58" t="s">
        <v>94</v>
      </c>
    </row>
    <row r="15" spans="1:11" s="75" customFormat="1" ht="27" customHeight="1">
      <c r="A15" s="12" t="s">
        <v>49</v>
      </c>
      <c r="B15" s="21" t="s">
        <v>60</v>
      </c>
      <c r="C15" s="65">
        <v>492.2</v>
      </c>
      <c r="D15" s="65">
        <f t="shared" si="2"/>
        <v>492.2</v>
      </c>
      <c r="E15" s="64" t="s">
        <v>30</v>
      </c>
      <c r="F15" s="67" t="s">
        <v>95</v>
      </c>
      <c r="G15" s="67" t="str">
        <f t="shared" si="3"/>
        <v>ร้านศรชัย การค้า 492.20 บาท</v>
      </c>
      <c r="H15" s="64" t="s">
        <v>31</v>
      </c>
      <c r="I15" s="21" t="s">
        <v>96</v>
      </c>
      <c r="J15" s="78" t="s">
        <v>17</v>
      </c>
      <c r="K15" s="58" t="s">
        <v>97</v>
      </c>
    </row>
    <row r="16" spans="1:11" ht="22.5" customHeight="1">
      <c r="A16" s="12" t="s">
        <v>50</v>
      </c>
      <c r="B16" s="21" t="s">
        <v>98</v>
      </c>
      <c r="C16" s="65">
        <v>11620.2</v>
      </c>
      <c r="D16" s="65">
        <f t="shared" si="2"/>
        <v>11620.2</v>
      </c>
      <c r="E16" s="64" t="s">
        <v>30</v>
      </c>
      <c r="F16" s="77" t="s">
        <v>99</v>
      </c>
      <c r="G16" s="77" t="str">
        <f t="shared" si="3"/>
        <v>บจก.เวชธัญญา ราคา11,620.20 บาท</v>
      </c>
      <c r="H16" s="64" t="s">
        <v>31</v>
      </c>
      <c r="I16" s="21" t="s">
        <v>100</v>
      </c>
      <c r="J16" s="78" t="s">
        <v>17</v>
      </c>
      <c r="K16" s="58" t="s">
        <v>94</v>
      </c>
    </row>
    <row r="17" spans="1:11" s="75" customFormat="1" ht="27" customHeight="1">
      <c r="A17" s="12" t="s">
        <v>52</v>
      </c>
      <c r="B17" s="21" t="s">
        <v>101</v>
      </c>
      <c r="C17" s="65">
        <v>4173</v>
      </c>
      <c r="D17" s="65">
        <f t="shared" si="2"/>
        <v>4173</v>
      </c>
      <c r="E17" s="64" t="s">
        <v>30</v>
      </c>
      <c r="F17" s="77" t="s">
        <v>102</v>
      </c>
      <c r="G17" s="77" t="str">
        <f t="shared" si="3"/>
        <v>บจก.พีเค จูเนียร์ อินเตอร์เนชั่นแนล 4,173 บาท</v>
      </c>
      <c r="H17" s="64" t="s">
        <v>31</v>
      </c>
      <c r="I17" s="21" t="s">
        <v>103</v>
      </c>
      <c r="J17" s="78" t="s">
        <v>17</v>
      </c>
      <c r="K17" s="21" t="s">
        <v>51</v>
      </c>
    </row>
    <row r="18" spans="1:11" s="13" customFormat="1" ht="28.5" customHeight="1">
      <c r="A18" s="12" t="s">
        <v>53</v>
      </c>
      <c r="B18" s="21" t="s">
        <v>104</v>
      </c>
      <c r="C18" s="65">
        <v>5136</v>
      </c>
      <c r="D18" s="65">
        <f t="shared" si="2"/>
        <v>5136</v>
      </c>
      <c r="E18" s="64" t="s">
        <v>30</v>
      </c>
      <c r="F18" s="80" t="s">
        <v>105</v>
      </c>
      <c r="G18" s="67" t="str">
        <f t="shared" si="3"/>
        <v>หจก. พีพี เอ 1976 ซัพพลายเซอร์วิส 5,136 บาท</v>
      </c>
      <c r="H18" s="64" t="s">
        <v>31</v>
      </c>
      <c r="I18" s="21" t="s">
        <v>106</v>
      </c>
      <c r="J18" s="78" t="s">
        <v>17</v>
      </c>
      <c r="K18" s="58" t="s">
        <v>97</v>
      </c>
    </row>
    <row r="19" spans="1:11" s="75" customFormat="1" ht="27" customHeight="1">
      <c r="A19" s="12" t="s">
        <v>55</v>
      </c>
      <c r="B19" s="21" t="s">
        <v>107</v>
      </c>
      <c r="C19" s="65">
        <v>834.6</v>
      </c>
      <c r="D19" s="65">
        <f t="shared" si="2"/>
        <v>834.6</v>
      </c>
      <c r="E19" s="64" t="s">
        <v>30</v>
      </c>
      <c r="F19" s="67" t="s">
        <v>108</v>
      </c>
      <c r="G19" s="67" t="str">
        <f t="shared" si="3"/>
        <v>ร้านศรชัย การค้า 834.60 บาท</v>
      </c>
      <c r="H19" s="64" t="s">
        <v>31</v>
      </c>
      <c r="I19" s="21" t="s">
        <v>109</v>
      </c>
      <c r="J19" s="78" t="s">
        <v>17</v>
      </c>
      <c r="K19" s="21" t="s">
        <v>51</v>
      </c>
    </row>
    <row r="20" spans="1:11" s="75" customFormat="1" ht="27" customHeight="1">
      <c r="A20" s="12" t="s">
        <v>56</v>
      </c>
      <c r="B20" s="21" t="s">
        <v>110</v>
      </c>
      <c r="C20" s="65">
        <v>1626</v>
      </c>
      <c r="D20" s="65">
        <f t="shared" si="2"/>
        <v>1626</v>
      </c>
      <c r="E20" s="64" t="s">
        <v>30</v>
      </c>
      <c r="F20" s="77" t="s">
        <v>111</v>
      </c>
      <c r="G20" s="77" t="str">
        <f t="shared" si="3"/>
        <v>บจก.พีเค จูเนียร์ อินเตอร์เนชั่นแนล 1,926 บาท</v>
      </c>
      <c r="H20" s="64" t="s">
        <v>31</v>
      </c>
      <c r="I20" s="21" t="s">
        <v>112</v>
      </c>
      <c r="J20" s="78" t="s">
        <v>17</v>
      </c>
      <c r="K20" s="21" t="s">
        <v>63</v>
      </c>
    </row>
    <row r="21" spans="1:11" s="75" customFormat="1" ht="27" customHeight="1">
      <c r="A21" s="12" t="s">
        <v>57</v>
      </c>
      <c r="B21" s="21" t="s">
        <v>113</v>
      </c>
      <c r="C21" s="65">
        <v>60000</v>
      </c>
      <c r="D21" s="65">
        <f t="shared" si="2"/>
        <v>60000</v>
      </c>
      <c r="E21" s="64" t="s">
        <v>30</v>
      </c>
      <c r="F21" s="77" t="s">
        <v>114</v>
      </c>
      <c r="G21" s="77" t="str">
        <f t="shared" si="3"/>
        <v>บจก.คัมริช เทคโนโลยี 60,000 บาท</v>
      </c>
      <c r="H21" s="64" t="s">
        <v>31</v>
      </c>
      <c r="I21" s="21" t="s">
        <v>115</v>
      </c>
      <c r="J21" s="78" t="s">
        <v>17</v>
      </c>
      <c r="K21" s="22" t="s">
        <v>116</v>
      </c>
    </row>
    <row r="22" spans="1:11" ht="22.5" customHeight="1">
      <c r="A22" s="12" t="s">
        <v>66</v>
      </c>
      <c r="B22" s="21" t="s">
        <v>117</v>
      </c>
      <c r="C22" s="65">
        <v>5094.27</v>
      </c>
      <c r="D22" s="65">
        <f t="shared" si="2"/>
        <v>5094.27</v>
      </c>
      <c r="E22" s="64" t="s">
        <v>30</v>
      </c>
      <c r="F22" s="67" t="s">
        <v>119</v>
      </c>
      <c r="G22" s="77" t="str">
        <f t="shared" si="3"/>
        <v>บจก.โทโทล โซลูชั่น เซอร์วิส จำนวนเงิน 5,094.27 บาท</v>
      </c>
      <c r="H22" s="64" t="s">
        <v>31</v>
      </c>
      <c r="I22" s="21" t="s">
        <v>118</v>
      </c>
      <c r="J22" s="78" t="s">
        <v>17</v>
      </c>
      <c r="K22" s="21" t="s">
        <v>51</v>
      </c>
    </row>
    <row r="23" spans="1:11" ht="22.5" customHeight="1">
      <c r="A23" s="12" t="s">
        <v>142</v>
      </c>
      <c r="B23" s="21" t="s">
        <v>117</v>
      </c>
      <c r="C23" s="65">
        <v>3862.7</v>
      </c>
      <c r="D23" s="65">
        <f t="shared" si="2"/>
        <v>3862.7</v>
      </c>
      <c r="E23" s="64" t="s">
        <v>30</v>
      </c>
      <c r="F23" s="67" t="s">
        <v>120</v>
      </c>
      <c r="G23" s="77" t="str">
        <f t="shared" si="3"/>
        <v>บจก.โทโทล โซลูชั่น เซอร์วิส จำนวนเงิน 3,862.70 บาท</v>
      </c>
      <c r="H23" s="64" t="s">
        <v>31</v>
      </c>
      <c r="I23" s="21" t="s">
        <v>121</v>
      </c>
      <c r="J23" s="78" t="s">
        <v>17</v>
      </c>
      <c r="K23" s="21" t="s">
        <v>77</v>
      </c>
    </row>
    <row r="24" spans="1:11" ht="22.5" customHeight="1">
      <c r="A24" s="12" t="s">
        <v>143</v>
      </c>
      <c r="B24" s="21" t="s">
        <v>122</v>
      </c>
      <c r="C24" s="65">
        <v>14980</v>
      </c>
      <c r="D24" s="65">
        <f t="shared" si="2"/>
        <v>14980</v>
      </c>
      <c r="E24" s="64" t="s">
        <v>30</v>
      </c>
      <c r="F24" s="67" t="s">
        <v>123</v>
      </c>
      <c r="G24" s="77" t="str">
        <f t="shared" si="3"/>
        <v>บจก.ฮิโตะ(ประเทศไทย) จำนวนเงิน 14,980 บาท</v>
      </c>
      <c r="H24" s="64" t="s">
        <v>31</v>
      </c>
      <c r="I24" s="21" t="s">
        <v>124</v>
      </c>
      <c r="J24" s="78" t="s">
        <v>17</v>
      </c>
      <c r="K24" s="21" t="s">
        <v>125</v>
      </c>
    </row>
    <row r="25" spans="1:11" s="75" customFormat="1" ht="27" customHeight="1">
      <c r="A25" s="12" t="s">
        <v>144</v>
      </c>
      <c r="B25" s="21" t="s">
        <v>60</v>
      </c>
      <c r="C25" s="65">
        <v>395.9</v>
      </c>
      <c r="D25" s="65">
        <f t="shared" si="2"/>
        <v>395.9</v>
      </c>
      <c r="E25" s="64" t="s">
        <v>30</v>
      </c>
      <c r="F25" s="67" t="s">
        <v>126</v>
      </c>
      <c r="G25" s="67" t="str">
        <f t="shared" si="3"/>
        <v>ร้านศรชัย การค้า 395.90 บาท</v>
      </c>
      <c r="H25" s="64" t="s">
        <v>31</v>
      </c>
      <c r="I25" s="21" t="s">
        <v>127</v>
      </c>
      <c r="J25" s="78" t="s">
        <v>17</v>
      </c>
      <c r="K25" s="21" t="s">
        <v>39</v>
      </c>
    </row>
    <row r="26" spans="1:11" s="75" customFormat="1" ht="27" customHeight="1">
      <c r="A26" s="12" t="s">
        <v>145</v>
      </c>
      <c r="B26" s="21" t="s">
        <v>107</v>
      </c>
      <c r="C26" s="65">
        <v>834.6</v>
      </c>
      <c r="D26" s="65">
        <f t="shared" si="2"/>
        <v>834.6</v>
      </c>
      <c r="E26" s="64" t="s">
        <v>30</v>
      </c>
      <c r="F26" s="67" t="s">
        <v>128</v>
      </c>
      <c r="G26" s="67" t="str">
        <f t="shared" si="3"/>
        <v>ร้านศรชัย การค้า 834.60บาท</v>
      </c>
      <c r="H26" s="64" t="s">
        <v>31</v>
      </c>
      <c r="I26" s="21" t="s">
        <v>129</v>
      </c>
      <c r="J26" s="78" t="s">
        <v>17</v>
      </c>
      <c r="K26" s="21" t="s">
        <v>39</v>
      </c>
    </row>
    <row r="27" spans="1:11" s="13" customFormat="1" ht="28.5" customHeight="1">
      <c r="A27" s="12" t="s">
        <v>146</v>
      </c>
      <c r="B27" s="21" t="s">
        <v>130</v>
      </c>
      <c r="C27" s="65">
        <v>12519</v>
      </c>
      <c r="D27" s="65">
        <f t="shared" si="2"/>
        <v>12519</v>
      </c>
      <c r="E27" s="64" t="s">
        <v>30</v>
      </c>
      <c r="F27" s="80" t="s">
        <v>131</v>
      </c>
      <c r="G27" s="67" t="str">
        <f t="shared" si="3"/>
        <v>บจก.ซิกส์สมายล์ โซลูชั่นส์ 12,519 บาท</v>
      </c>
      <c r="H27" s="64" t="s">
        <v>31</v>
      </c>
      <c r="I27" s="21" t="s">
        <v>132</v>
      </c>
      <c r="J27" s="78" t="s">
        <v>17</v>
      </c>
      <c r="K27" s="58" t="s">
        <v>97</v>
      </c>
    </row>
    <row r="28" spans="1:11" s="75" customFormat="1" ht="27" customHeight="1">
      <c r="A28" s="12" t="s">
        <v>147</v>
      </c>
      <c r="B28" s="21" t="s">
        <v>133</v>
      </c>
      <c r="C28" s="65">
        <v>3627.3</v>
      </c>
      <c r="D28" s="65">
        <f t="shared" si="2"/>
        <v>3627.3</v>
      </c>
      <c r="E28" s="64" t="s">
        <v>30</v>
      </c>
      <c r="F28" s="67" t="s">
        <v>134</v>
      </c>
      <c r="G28" s="67" t="str">
        <f t="shared" si="3"/>
        <v>ร้านศรชัย การค้า 3,627.30 บาท</v>
      </c>
      <c r="H28" s="64" t="s">
        <v>31</v>
      </c>
      <c r="I28" s="21" t="s">
        <v>135</v>
      </c>
      <c r="J28" s="78" t="s">
        <v>17</v>
      </c>
      <c r="K28" s="21" t="s">
        <v>94</v>
      </c>
    </row>
    <row r="29" spans="1:11" s="75" customFormat="1" ht="27" customHeight="1">
      <c r="A29" s="12" t="s">
        <v>148</v>
      </c>
      <c r="B29" s="21" t="s">
        <v>137</v>
      </c>
      <c r="C29" s="65">
        <v>34775</v>
      </c>
      <c r="D29" s="65">
        <f t="shared" si="2"/>
        <v>34775</v>
      </c>
      <c r="E29" s="64" t="s">
        <v>30</v>
      </c>
      <c r="F29" s="67" t="s">
        <v>136</v>
      </c>
      <c r="G29" s="67" t="str">
        <f t="shared" si="3"/>
        <v>บจก.อิซิเมดิคอล 34,775 บาท</v>
      </c>
      <c r="H29" s="64" t="s">
        <v>31</v>
      </c>
      <c r="I29" s="21" t="s">
        <v>138</v>
      </c>
      <c r="J29" s="78" t="s">
        <v>17</v>
      </c>
      <c r="K29" s="21" t="s">
        <v>54</v>
      </c>
    </row>
    <row r="30" spans="1:11" s="75" customFormat="1" ht="27" customHeight="1">
      <c r="A30" s="12" t="s">
        <v>149</v>
      </c>
      <c r="B30" s="21" t="s">
        <v>139</v>
      </c>
      <c r="C30" s="65">
        <v>7997.18</v>
      </c>
      <c r="D30" s="65">
        <f>C30</f>
        <v>7997.18</v>
      </c>
      <c r="E30" s="64" t="s">
        <v>30</v>
      </c>
      <c r="F30" s="67" t="s">
        <v>140</v>
      </c>
      <c r="G30" s="67" t="str">
        <f>F30</f>
        <v>ร้านศรชัย การค้า 7,997.18 บาท</v>
      </c>
      <c r="H30" s="64" t="s">
        <v>31</v>
      </c>
      <c r="I30" s="21" t="s">
        <v>141</v>
      </c>
      <c r="J30" s="78" t="s">
        <v>17</v>
      </c>
      <c r="K30" s="21" t="s">
        <v>63</v>
      </c>
    </row>
    <row r="31" spans="1:11" ht="19.5">
      <c r="A31" s="23"/>
      <c r="B31" s="26"/>
      <c r="C31" s="29">
        <f>SUM(C5:C30)</f>
        <v>234950.05</v>
      </c>
      <c r="D31" s="27">
        <f>SUM(D5:D30)</f>
        <v>234950.05</v>
      </c>
      <c r="E31" s="28"/>
      <c r="F31" s="27"/>
      <c r="G31" s="27"/>
      <c r="H31" s="28"/>
      <c r="I31" s="14"/>
      <c r="J31" s="28"/>
      <c r="K31" s="14"/>
    </row>
    <row r="33" spans="3:9" ht="26.25">
      <c r="C33" s="95" t="s">
        <v>27</v>
      </c>
      <c r="D33" s="95"/>
      <c r="E33" s="95"/>
      <c r="F33" s="95"/>
      <c r="G33" s="95"/>
      <c r="H33" s="95"/>
      <c r="I33" s="95"/>
    </row>
    <row r="34" spans="3:9" ht="23.25">
      <c r="C34" s="15" t="s">
        <v>19</v>
      </c>
      <c r="D34" s="87" t="s">
        <v>20</v>
      </c>
      <c r="E34" s="88"/>
      <c r="F34" s="20" t="s">
        <v>23</v>
      </c>
      <c r="G34" s="20" t="s">
        <v>17</v>
      </c>
      <c r="H34" s="16" t="s">
        <v>21</v>
      </c>
      <c r="I34" s="20" t="s">
        <v>16</v>
      </c>
    </row>
    <row r="35" spans="3:9" ht="21">
      <c r="C35" s="17">
        <v>1</v>
      </c>
      <c r="D35" s="22" t="s">
        <v>70</v>
      </c>
      <c r="E35" s="22"/>
      <c r="F35" s="24"/>
      <c r="G35" s="24">
        <f>C5</f>
        <v>23540</v>
      </c>
      <c r="H35" s="25">
        <f>F35+G35</f>
        <v>23540</v>
      </c>
      <c r="I35" s="22"/>
    </row>
    <row r="36" spans="3:9" ht="21">
      <c r="C36" s="17">
        <v>2</v>
      </c>
      <c r="D36" s="82" t="s">
        <v>41</v>
      </c>
      <c r="E36" s="82"/>
      <c r="F36" s="24"/>
      <c r="G36" s="24">
        <f>C6</f>
        <v>6420</v>
      </c>
      <c r="H36" s="25">
        <f aca="true" t="shared" si="4" ref="H36:H47">F36+G36</f>
        <v>6420</v>
      </c>
      <c r="I36" s="22"/>
    </row>
    <row r="37" spans="3:9" ht="21">
      <c r="C37" s="17">
        <v>3</v>
      </c>
      <c r="D37" s="105" t="s">
        <v>75</v>
      </c>
      <c r="E37" s="106"/>
      <c r="F37" s="24"/>
      <c r="G37" s="24">
        <f>C7+C11</f>
        <v>17334</v>
      </c>
      <c r="H37" s="25">
        <f t="shared" si="4"/>
        <v>17334</v>
      </c>
      <c r="I37" s="22"/>
    </row>
    <row r="38" spans="3:9" ht="21">
      <c r="C38" s="17">
        <v>4</v>
      </c>
      <c r="D38" s="107" t="s">
        <v>77</v>
      </c>
      <c r="E38" s="108"/>
      <c r="F38" s="24"/>
      <c r="G38" s="24">
        <f>C8+C23</f>
        <v>5489.1</v>
      </c>
      <c r="H38" s="25">
        <f t="shared" si="4"/>
        <v>5489.1</v>
      </c>
      <c r="I38" s="22"/>
    </row>
    <row r="39" spans="3:9" ht="21">
      <c r="C39" s="17">
        <v>5</v>
      </c>
      <c r="D39" s="89" t="s">
        <v>39</v>
      </c>
      <c r="E39" s="90"/>
      <c r="F39" s="24"/>
      <c r="G39" s="24">
        <f>C9+C25+C26</f>
        <v>2482.4</v>
      </c>
      <c r="H39" s="25">
        <f t="shared" si="4"/>
        <v>2482.4</v>
      </c>
      <c r="I39" s="22"/>
    </row>
    <row r="40" spans="3:9" ht="21">
      <c r="C40" s="17">
        <v>6</v>
      </c>
      <c r="D40" s="102" t="s">
        <v>36</v>
      </c>
      <c r="E40" s="103"/>
      <c r="F40" s="24"/>
      <c r="G40" s="24">
        <f>C10+C12</f>
        <v>5639</v>
      </c>
      <c r="H40" s="25">
        <f t="shared" si="4"/>
        <v>5639</v>
      </c>
      <c r="I40" s="22"/>
    </row>
    <row r="41" spans="3:9" ht="21">
      <c r="C41" s="17">
        <v>7</v>
      </c>
      <c r="D41" s="83" t="s">
        <v>51</v>
      </c>
      <c r="E41" s="83"/>
      <c r="F41" s="24"/>
      <c r="G41" s="24">
        <f>C13+C17+C19+C22</f>
        <v>12027.87</v>
      </c>
      <c r="H41" s="25">
        <f t="shared" si="4"/>
        <v>12027.87</v>
      </c>
      <c r="I41" s="22"/>
    </row>
    <row r="42" spans="3:9" ht="21">
      <c r="C42" s="17">
        <v>8</v>
      </c>
      <c r="D42" s="102" t="s">
        <v>97</v>
      </c>
      <c r="E42" s="103"/>
      <c r="F42" s="24"/>
      <c r="G42" s="24">
        <f>C15+C18+C27</f>
        <v>18147.2</v>
      </c>
      <c r="H42" s="25">
        <f t="shared" si="4"/>
        <v>18147.2</v>
      </c>
      <c r="I42" s="22"/>
    </row>
    <row r="43" spans="3:9" ht="21">
      <c r="C43" s="17">
        <v>9</v>
      </c>
      <c r="D43" s="102" t="s">
        <v>94</v>
      </c>
      <c r="E43" s="103"/>
      <c r="F43" s="24"/>
      <c r="G43" s="24">
        <f>C14+C16+C28</f>
        <v>24492.3</v>
      </c>
      <c r="H43" s="25">
        <f t="shared" si="4"/>
        <v>24492.3</v>
      </c>
      <c r="I43" s="22"/>
    </row>
    <row r="44" spans="3:9" ht="21">
      <c r="C44" s="17">
        <v>10</v>
      </c>
      <c r="D44" s="100" t="s">
        <v>63</v>
      </c>
      <c r="E44" s="101"/>
      <c r="F44" s="24"/>
      <c r="G44" s="24">
        <f>C20+C30</f>
        <v>9623.18</v>
      </c>
      <c r="H44" s="25">
        <f t="shared" si="4"/>
        <v>9623.18</v>
      </c>
      <c r="I44" s="22"/>
    </row>
    <row r="45" spans="3:9" ht="21">
      <c r="C45" s="17">
        <v>11</v>
      </c>
      <c r="D45" s="100" t="s">
        <v>116</v>
      </c>
      <c r="E45" s="101"/>
      <c r="F45" s="24"/>
      <c r="G45" s="24">
        <f>C21</f>
        <v>60000</v>
      </c>
      <c r="H45" s="25">
        <f t="shared" si="4"/>
        <v>60000</v>
      </c>
      <c r="I45" s="22"/>
    </row>
    <row r="46" spans="3:9" ht="21">
      <c r="C46" s="17">
        <v>12</v>
      </c>
      <c r="D46" s="21" t="s">
        <v>125</v>
      </c>
      <c r="E46" s="81"/>
      <c r="F46" s="24"/>
      <c r="G46" s="24">
        <f>C24</f>
        <v>14980</v>
      </c>
      <c r="H46" s="25">
        <f t="shared" si="4"/>
        <v>14980</v>
      </c>
      <c r="I46" s="22"/>
    </row>
    <row r="47" spans="3:9" ht="21">
      <c r="C47" s="17">
        <v>13</v>
      </c>
      <c r="D47" s="21" t="s">
        <v>54</v>
      </c>
      <c r="E47" s="81"/>
      <c r="F47" s="24"/>
      <c r="G47" s="24">
        <f>C29</f>
        <v>34775</v>
      </c>
      <c r="H47" s="25">
        <f t="shared" si="4"/>
        <v>34775</v>
      </c>
      <c r="I47" s="22"/>
    </row>
    <row r="48" spans="3:9" ht="21">
      <c r="C48" s="98" t="s">
        <v>22</v>
      </c>
      <c r="D48" s="98"/>
      <c r="E48" s="98"/>
      <c r="F48" s="27">
        <f>SUM(F35:F47)</f>
        <v>0</v>
      </c>
      <c r="G48" s="27">
        <f>SUM(G35:G47)</f>
        <v>234950.05</v>
      </c>
      <c r="H48" s="30">
        <f>SUM(H35:H47)</f>
        <v>234950.05</v>
      </c>
      <c r="I48" s="14"/>
    </row>
    <row r="51" spans="7:11" ht="19.5">
      <c r="G51" s="10">
        <f>D31-G48</f>
        <v>0</v>
      </c>
      <c r="K51" s="61">
        <f>D31-H48</f>
        <v>0</v>
      </c>
    </row>
  </sheetData>
  <sheetProtection/>
  <mergeCells count="18">
    <mergeCell ref="C33:I33"/>
    <mergeCell ref="K3:K4"/>
    <mergeCell ref="A1:I1"/>
    <mergeCell ref="A2:I2"/>
    <mergeCell ref="A3:A4"/>
    <mergeCell ref="B3:B4"/>
    <mergeCell ref="E3:E4"/>
    <mergeCell ref="J3:J4"/>
    <mergeCell ref="C48:E48"/>
    <mergeCell ref="D43:E43"/>
    <mergeCell ref="D44:E44"/>
    <mergeCell ref="D45:E45"/>
    <mergeCell ref="D34:E34"/>
    <mergeCell ref="D37:E37"/>
    <mergeCell ref="D38:E38"/>
    <mergeCell ref="D40:E40"/>
    <mergeCell ref="D42:E42"/>
    <mergeCell ref="D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28125" style="9" customWidth="1"/>
    <col min="2" max="2" width="42.140625" style="7" customWidth="1"/>
    <col min="3" max="3" width="14.7109375" style="7" customWidth="1"/>
    <col min="4" max="4" width="15.00390625" style="10" customWidth="1"/>
    <col min="5" max="5" width="21.8515625" style="11" customWidth="1"/>
    <col min="6" max="6" width="34.28125" style="10" customWidth="1"/>
    <col min="7" max="7" width="36.421875" style="10" customWidth="1"/>
    <col min="8" max="8" width="12.421875" style="11" customWidth="1"/>
    <col min="9" max="9" width="24.421875" style="8" customWidth="1"/>
    <col min="10" max="10" width="15.57421875" style="11" customWidth="1"/>
    <col min="11" max="11" width="30.421875" style="35" customWidth="1"/>
    <col min="12" max="16384" width="9.140625" style="8" customWidth="1"/>
  </cols>
  <sheetData>
    <row r="1" spans="1:10" ht="19.5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8"/>
    </row>
    <row r="2" spans="1:10" ht="19.5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8"/>
    </row>
    <row r="3" spans="1:11" ht="19.5">
      <c r="A3" s="93" t="s">
        <v>3</v>
      </c>
      <c r="B3" s="93" t="s">
        <v>6</v>
      </c>
      <c r="C3" s="1" t="s">
        <v>13</v>
      </c>
      <c r="D3" s="2" t="s">
        <v>8</v>
      </c>
      <c r="E3" s="93" t="s">
        <v>9</v>
      </c>
      <c r="F3" s="2" t="s">
        <v>12</v>
      </c>
      <c r="G3" s="2" t="s">
        <v>0</v>
      </c>
      <c r="H3" s="1" t="s">
        <v>1</v>
      </c>
      <c r="I3" s="5" t="s">
        <v>4</v>
      </c>
      <c r="J3" s="93" t="s">
        <v>16</v>
      </c>
      <c r="K3" s="104" t="s">
        <v>18</v>
      </c>
    </row>
    <row r="4" spans="1:11" ht="19.5">
      <c r="A4" s="94"/>
      <c r="B4" s="94"/>
      <c r="C4" s="3" t="s">
        <v>14</v>
      </c>
      <c r="D4" s="4" t="s">
        <v>7</v>
      </c>
      <c r="E4" s="94"/>
      <c r="F4" s="4" t="s">
        <v>11</v>
      </c>
      <c r="G4" s="4" t="s">
        <v>10</v>
      </c>
      <c r="H4" s="3" t="s">
        <v>2</v>
      </c>
      <c r="I4" s="6" t="s">
        <v>5</v>
      </c>
      <c r="J4" s="94"/>
      <c r="K4" s="104"/>
    </row>
    <row r="5" spans="1:11" s="75" customFormat="1" ht="27" customHeight="1">
      <c r="A5" s="12" t="s">
        <v>32</v>
      </c>
      <c r="B5" s="21" t="s">
        <v>150</v>
      </c>
      <c r="C5" s="76">
        <v>7350</v>
      </c>
      <c r="D5" s="76">
        <f aca="true" t="shared" si="0" ref="D5:D11">C5</f>
        <v>7350</v>
      </c>
      <c r="E5" s="64" t="s">
        <v>30</v>
      </c>
      <c r="F5" s="67" t="s">
        <v>151</v>
      </c>
      <c r="G5" s="67" t="str">
        <f aca="true" t="shared" si="1" ref="G5:G11">F5</f>
        <v>นายธรรมรัตน์ แก้วแหวน 7,350 บาท</v>
      </c>
      <c r="H5" s="64" t="s">
        <v>31</v>
      </c>
      <c r="I5" s="21" t="s">
        <v>152</v>
      </c>
      <c r="J5" s="78" t="s">
        <v>17</v>
      </c>
      <c r="K5" s="21" t="s">
        <v>54</v>
      </c>
    </row>
    <row r="6" spans="1:11" s="75" customFormat="1" ht="27" customHeight="1">
      <c r="A6" s="12" t="s">
        <v>33</v>
      </c>
      <c r="B6" s="21" t="s">
        <v>220</v>
      </c>
      <c r="C6" s="76">
        <v>3124.4</v>
      </c>
      <c r="D6" s="76">
        <f t="shared" si="0"/>
        <v>3124.4</v>
      </c>
      <c r="E6" s="64" t="s">
        <v>30</v>
      </c>
      <c r="F6" s="77" t="s">
        <v>162</v>
      </c>
      <c r="G6" s="77" t="str">
        <f t="shared" si="1"/>
        <v>บจก.พีเค จูเนียร์ อินเตอร์เนชั่นแนล 3,124.40 บาท</v>
      </c>
      <c r="H6" s="64" t="s">
        <v>31</v>
      </c>
      <c r="I6" s="21" t="s">
        <v>155</v>
      </c>
      <c r="J6" s="78" t="s">
        <v>17</v>
      </c>
      <c r="K6" s="58" t="s">
        <v>97</v>
      </c>
    </row>
    <row r="7" spans="1:11" s="74" customFormat="1" ht="22.5" customHeight="1">
      <c r="A7" s="12" t="s">
        <v>44</v>
      </c>
      <c r="B7" s="58" t="s">
        <v>35</v>
      </c>
      <c r="C7" s="76">
        <v>2990</v>
      </c>
      <c r="D7" s="76">
        <f t="shared" si="0"/>
        <v>2990</v>
      </c>
      <c r="E7" s="64" t="s">
        <v>30</v>
      </c>
      <c r="F7" s="68" t="s">
        <v>153</v>
      </c>
      <c r="G7" s="77" t="str">
        <f t="shared" si="1"/>
        <v>ธนาคารกรุงไทย 2,990  บาท</v>
      </c>
      <c r="H7" s="64" t="s">
        <v>31</v>
      </c>
      <c r="I7" s="21" t="s">
        <v>154</v>
      </c>
      <c r="J7" s="78" t="s">
        <v>17</v>
      </c>
      <c r="K7" s="58" t="s">
        <v>36</v>
      </c>
    </row>
    <row r="8" spans="1:11" s="75" customFormat="1" ht="27" customHeight="1">
      <c r="A8" s="12" t="s">
        <v>45</v>
      </c>
      <c r="B8" s="21" t="s">
        <v>156</v>
      </c>
      <c r="C8" s="76">
        <v>40000</v>
      </c>
      <c r="D8" s="76">
        <f t="shared" si="0"/>
        <v>40000</v>
      </c>
      <c r="E8" s="64" t="s">
        <v>30</v>
      </c>
      <c r="F8" s="77" t="s">
        <v>157</v>
      </c>
      <c r="G8" s="77" t="str">
        <f t="shared" si="1"/>
        <v>บจก.คัมริช เทคโนโลยี 40,000 บาท</v>
      </c>
      <c r="H8" s="64" t="s">
        <v>31</v>
      </c>
      <c r="I8" s="21" t="s">
        <v>158</v>
      </c>
      <c r="J8" s="78" t="s">
        <v>17</v>
      </c>
      <c r="K8" s="21" t="s">
        <v>125</v>
      </c>
    </row>
    <row r="9" spans="1:11" s="70" customFormat="1" ht="28.5" customHeight="1">
      <c r="A9" s="12" t="s">
        <v>46</v>
      </c>
      <c r="B9" s="21" t="s">
        <v>159</v>
      </c>
      <c r="C9" s="76">
        <v>30000</v>
      </c>
      <c r="D9" s="76">
        <f t="shared" si="0"/>
        <v>30000</v>
      </c>
      <c r="E9" s="64" t="s">
        <v>30</v>
      </c>
      <c r="F9" s="66" t="s">
        <v>160</v>
      </c>
      <c r="G9" s="77" t="str">
        <f t="shared" si="1"/>
        <v>บจก.คัมริช เทคโนโลยี 30,000 บาท</v>
      </c>
      <c r="H9" s="64" t="s">
        <v>31</v>
      </c>
      <c r="I9" s="21" t="s">
        <v>161</v>
      </c>
      <c r="J9" s="58" t="s">
        <v>17</v>
      </c>
      <c r="K9" s="63" t="s">
        <v>39</v>
      </c>
    </row>
    <row r="10" spans="1:11" ht="22.5" customHeight="1">
      <c r="A10" s="12" t="s">
        <v>40</v>
      </c>
      <c r="B10" s="21" t="s">
        <v>165</v>
      </c>
      <c r="C10" s="76">
        <v>33821.28</v>
      </c>
      <c r="D10" s="76">
        <f t="shared" si="0"/>
        <v>33821.28</v>
      </c>
      <c r="E10" s="64" t="s">
        <v>30</v>
      </c>
      <c r="F10" s="67" t="s">
        <v>163</v>
      </c>
      <c r="G10" s="77" t="str">
        <f t="shared" si="1"/>
        <v>บจก.ฮิโตะ (ประเทศไทย) 33,821.28 บาท</v>
      </c>
      <c r="H10" s="64" t="s">
        <v>31</v>
      </c>
      <c r="I10" s="21" t="s">
        <v>164</v>
      </c>
      <c r="J10" s="58" t="s">
        <v>17</v>
      </c>
      <c r="K10" s="79" t="s">
        <v>62</v>
      </c>
    </row>
    <row r="11" spans="1:11" ht="22.5" customHeight="1">
      <c r="A11" s="12" t="s">
        <v>37</v>
      </c>
      <c r="B11" s="21" t="s">
        <v>34</v>
      </c>
      <c r="C11" s="76">
        <v>11989.35</v>
      </c>
      <c r="D11" s="76">
        <f t="shared" si="0"/>
        <v>11989.35</v>
      </c>
      <c r="E11" s="64" t="s">
        <v>30</v>
      </c>
      <c r="F11" s="67" t="s">
        <v>166</v>
      </c>
      <c r="G11" s="77" t="str">
        <f t="shared" si="1"/>
        <v>ร้านเอ็ม.เอ็ม.อินเทรด 11,989.35 บาท</v>
      </c>
      <c r="H11" s="64" t="s">
        <v>31</v>
      </c>
      <c r="I11" s="21" t="s">
        <v>167</v>
      </c>
      <c r="J11" s="58" t="s">
        <v>17</v>
      </c>
      <c r="K11" s="79" t="s">
        <v>51</v>
      </c>
    </row>
    <row r="12" spans="1:11" s="70" customFormat="1" ht="28.5" customHeight="1">
      <c r="A12" s="12" t="s">
        <v>42</v>
      </c>
      <c r="B12" s="21" t="s">
        <v>168</v>
      </c>
      <c r="C12" s="76">
        <v>1701.3</v>
      </c>
      <c r="D12" s="76">
        <f>C12</f>
        <v>1701.3</v>
      </c>
      <c r="E12" s="64" t="s">
        <v>30</v>
      </c>
      <c r="F12" s="66" t="s">
        <v>184</v>
      </c>
      <c r="G12" s="77" t="str">
        <f>F12</f>
        <v>ร้านศรชัย การค้า 1,701.30 บาท</v>
      </c>
      <c r="H12" s="64" t="s">
        <v>31</v>
      </c>
      <c r="I12" s="21" t="s">
        <v>169</v>
      </c>
      <c r="J12" s="58" t="s">
        <v>17</v>
      </c>
      <c r="K12" s="63" t="s">
        <v>39</v>
      </c>
    </row>
    <row r="13" spans="1:11" ht="22.5" customHeight="1">
      <c r="A13" s="12" t="s">
        <v>47</v>
      </c>
      <c r="B13" s="21" t="s">
        <v>170</v>
      </c>
      <c r="C13" s="76">
        <v>38306</v>
      </c>
      <c r="D13" s="76">
        <f>C13</f>
        <v>38306</v>
      </c>
      <c r="E13" s="64" t="s">
        <v>30</v>
      </c>
      <c r="F13" s="77" t="s">
        <v>171</v>
      </c>
      <c r="G13" s="77" t="str">
        <f>F13</f>
        <v>บจก.พีเค จูเนียร์ อินเตอร์เนชั่นแนล 38,306 บาท</v>
      </c>
      <c r="H13" s="64" t="s">
        <v>31</v>
      </c>
      <c r="I13" s="21" t="s">
        <v>172</v>
      </c>
      <c r="J13" s="78" t="s">
        <v>17</v>
      </c>
      <c r="K13" s="21" t="s">
        <v>125</v>
      </c>
    </row>
    <row r="14" spans="1:11" ht="19.5">
      <c r="A14" s="23"/>
      <c r="B14" s="26"/>
      <c r="C14" s="55">
        <f>SUM(C5:C13)</f>
        <v>169282.33000000002</v>
      </c>
      <c r="D14" s="56">
        <f>SUM(D5:D13)</f>
        <v>169282.33000000002</v>
      </c>
      <c r="E14" s="28"/>
      <c r="F14" s="27"/>
      <c r="G14" s="27"/>
      <c r="H14" s="28"/>
      <c r="I14" s="14"/>
      <c r="J14" s="28"/>
      <c r="K14" s="43"/>
    </row>
    <row r="17" spans="2:13" ht="26.25">
      <c r="B17" s="31"/>
      <c r="C17" s="110" t="s">
        <v>28</v>
      </c>
      <c r="D17" s="110"/>
      <c r="E17" s="110"/>
      <c r="F17" s="110"/>
      <c r="G17" s="110"/>
      <c r="H17" s="110"/>
      <c r="I17" s="110"/>
      <c r="J17" s="44"/>
      <c r="L17" s="35"/>
      <c r="M17" s="35"/>
    </row>
    <row r="18" spans="2:13" ht="23.25">
      <c r="B18" s="33"/>
      <c r="C18" s="45" t="s">
        <v>19</v>
      </c>
      <c r="D18" s="99" t="s">
        <v>20</v>
      </c>
      <c r="E18" s="99"/>
      <c r="F18" s="46" t="s">
        <v>23</v>
      </c>
      <c r="G18" s="46" t="s">
        <v>17</v>
      </c>
      <c r="H18" s="57" t="s">
        <v>21</v>
      </c>
      <c r="I18" s="46" t="s">
        <v>16</v>
      </c>
      <c r="J18" s="44"/>
      <c r="L18" s="35"/>
      <c r="M18" s="35"/>
    </row>
    <row r="19" spans="2:13" ht="21">
      <c r="B19" s="33"/>
      <c r="C19" s="48">
        <v>1</v>
      </c>
      <c r="D19" s="111" t="s">
        <v>54</v>
      </c>
      <c r="E19" s="111"/>
      <c r="F19" s="49"/>
      <c r="G19" s="49">
        <f>C5</f>
        <v>7350</v>
      </c>
      <c r="H19" s="50">
        <f>F19+G19</f>
        <v>7350</v>
      </c>
      <c r="I19" s="51"/>
      <c r="J19" s="44"/>
      <c r="L19" s="35"/>
      <c r="M19" s="35"/>
    </row>
    <row r="20" spans="2:13" ht="21">
      <c r="B20" s="33"/>
      <c r="C20" s="48">
        <v>2</v>
      </c>
      <c r="D20" s="111" t="s">
        <v>97</v>
      </c>
      <c r="E20" s="111"/>
      <c r="F20" s="49"/>
      <c r="G20" s="49">
        <f>C6</f>
        <v>3124.4</v>
      </c>
      <c r="H20" s="50">
        <f aca="true" t="shared" si="2" ref="H20:H25">F20+G20</f>
        <v>3124.4</v>
      </c>
      <c r="I20" s="51"/>
      <c r="J20" s="44"/>
      <c r="L20" s="35"/>
      <c r="M20" s="35"/>
    </row>
    <row r="21" spans="2:13" ht="21">
      <c r="B21" s="33"/>
      <c r="C21" s="48">
        <v>3</v>
      </c>
      <c r="D21" s="105" t="s">
        <v>36</v>
      </c>
      <c r="E21" s="106"/>
      <c r="F21" s="49"/>
      <c r="G21" s="49">
        <f>C7</f>
        <v>2990</v>
      </c>
      <c r="H21" s="50">
        <f t="shared" si="2"/>
        <v>2990</v>
      </c>
      <c r="I21" s="51"/>
      <c r="J21" s="44"/>
      <c r="L21" s="35"/>
      <c r="M21" s="35"/>
    </row>
    <row r="22" spans="2:13" ht="21">
      <c r="B22" s="33"/>
      <c r="C22" s="48">
        <v>4</v>
      </c>
      <c r="D22" s="105" t="s">
        <v>125</v>
      </c>
      <c r="E22" s="106"/>
      <c r="F22" s="49"/>
      <c r="G22" s="49">
        <f>C8+C13</f>
        <v>78306</v>
      </c>
      <c r="H22" s="50">
        <f t="shared" si="2"/>
        <v>78306</v>
      </c>
      <c r="I22" s="51"/>
      <c r="J22" s="44"/>
      <c r="L22" s="35"/>
      <c r="M22" s="35"/>
    </row>
    <row r="23" spans="2:13" ht="21">
      <c r="B23" s="33"/>
      <c r="C23" s="48">
        <v>5</v>
      </c>
      <c r="D23" s="105" t="s">
        <v>39</v>
      </c>
      <c r="E23" s="106"/>
      <c r="F23" s="49"/>
      <c r="G23" s="49">
        <f>C9+C12</f>
        <v>31701.3</v>
      </c>
      <c r="H23" s="50">
        <f t="shared" si="2"/>
        <v>31701.3</v>
      </c>
      <c r="I23" s="51"/>
      <c r="J23" s="44"/>
      <c r="L23" s="35"/>
      <c r="M23" s="35"/>
    </row>
    <row r="24" spans="2:13" ht="21">
      <c r="B24" s="33"/>
      <c r="C24" s="48">
        <v>6</v>
      </c>
      <c r="D24" s="105" t="s">
        <v>62</v>
      </c>
      <c r="E24" s="106"/>
      <c r="F24" s="49"/>
      <c r="G24" s="49">
        <f>C10</f>
        <v>33821.28</v>
      </c>
      <c r="H24" s="50">
        <f t="shared" si="2"/>
        <v>33821.28</v>
      </c>
      <c r="I24" s="51"/>
      <c r="J24" s="44"/>
      <c r="L24" s="35"/>
      <c r="M24" s="35"/>
    </row>
    <row r="25" spans="2:13" ht="21">
      <c r="B25" s="33"/>
      <c r="C25" s="48">
        <v>7</v>
      </c>
      <c r="D25" s="105" t="s">
        <v>51</v>
      </c>
      <c r="E25" s="106"/>
      <c r="F25" s="49"/>
      <c r="G25" s="49">
        <f>C11</f>
        <v>11989.35</v>
      </c>
      <c r="H25" s="50">
        <f t="shared" si="2"/>
        <v>11989.35</v>
      </c>
      <c r="I25" s="51"/>
      <c r="J25" s="44"/>
      <c r="L25" s="35"/>
      <c r="M25" s="35"/>
    </row>
    <row r="26" spans="2:13" ht="21">
      <c r="B26" s="33"/>
      <c r="C26" s="109" t="s">
        <v>22</v>
      </c>
      <c r="D26" s="109"/>
      <c r="E26" s="109"/>
      <c r="F26" s="60">
        <f>SUM(F19:F25)</f>
        <v>0</v>
      </c>
      <c r="G26" s="60">
        <f>SUM(G19:G25)</f>
        <v>169282.33</v>
      </c>
      <c r="H26" s="52">
        <f>SUM(H19:H25)</f>
        <v>169282.33</v>
      </c>
      <c r="I26" s="43"/>
      <c r="J26" s="44"/>
      <c r="L26" s="35"/>
      <c r="M26" s="35"/>
    </row>
    <row r="27" spans="2:7" ht="19.5">
      <c r="B27" s="33"/>
      <c r="G27" s="59"/>
    </row>
    <row r="28" ht="19.5">
      <c r="B28" s="33"/>
    </row>
    <row r="29" ht="19.5">
      <c r="B29" s="33"/>
    </row>
    <row r="30" ht="19.5">
      <c r="B30" s="33"/>
    </row>
    <row r="31" spans="2:7" ht="19.5">
      <c r="B31" s="33"/>
      <c r="G31" s="10">
        <f>C14-G26</f>
        <v>0</v>
      </c>
    </row>
    <row r="32" ht="19.5">
      <c r="B32" s="33"/>
    </row>
    <row r="33" ht="19.5">
      <c r="B33" s="33"/>
    </row>
    <row r="34" ht="19.5">
      <c r="B34" s="32"/>
    </row>
    <row r="35" ht="19.5">
      <c r="B35" s="33"/>
    </row>
    <row r="36" ht="19.5">
      <c r="B36" s="32"/>
    </row>
    <row r="37" ht="19.5">
      <c r="B37" s="33"/>
    </row>
    <row r="38" ht="19.5">
      <c r="B38" s="33"/>
    </row>
    <row r="39" ht="19.5">
      <c r="B39" s="33"/>
    </row>
    <row r="40" ht="19.5">
      <c r="B40" s="33"/>
    </row>
    <row r="41" ht="19.5">
      <c r="B41" s="32"/>
    </row>
  </sheetData>
  <sheetProtection/>
  <mergeCells count="17">
    <mergeCell ref="K3:K4"/>
    <mergeCell ref="E3:E4"/>
    <mergeCell ref="D24:E24"/>
    <mergeCell ref="D23:E23"/>
    <mergeCell ref="C26:E26"/>
    <mergeCell ref="C17:I17"/>
    <mergeCell ref="D18:E18"/>
    <mergeCell ref="D19:E19"/>
    <mergeCell ref="D20:E20"/>
    <mergeCell ref="J3:J4"/>
    <mergeCell ref="D25:E25"/>
    <mergeCell ref="D22:E22"/>
    <mergeCell ref="D21:E21"/>
    <mergeCell ref="A1:I1"/>
    <mergeCell ref="A2:I2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9">
      <selection activeCell="F22" sqref="F22"/>
    </sheetView>
  </sheetViews>
  <sheetFormatPr defaultColWidth="9.140625" defaultRowHeight="12.75"/>
  <cols>
    <col min="1" max="1" width="5.28125" style="9" customWidth="1"/>
    <col min="2" max="2" width="38.57421875" style="7" customWidth="1"/>
    <col min="3" max="3" width="14.8515625" style="53" customWidth="1"/>
    <col min="4" max="4" width="14.421875" style="54" customWidth="1"/>
    <col min="5" max="5" width="27.8515625" style="44" customWidth="1"/>
    <col min="6" max="6" width="38.421875" style="54" customWidth="1"/>
    <col min="7" max="7" width="38.7109375" style="54" customWidth="1"/>
    <col min="8" max="8" width="15.7109375" style="44" customWidth="1"/>
    <col min="9" max="9" width="24.28125" style="35" customWidth="1"/>
    <col min="10" max="10" width="12.421875" style="44" customWidth="1"/>
    <col min="11" max="11" width="30.57421875" style="35" customWidth="1"/>
    <col min="12" max="16384" width="9.140625" style="8" customWidth="1"/>
  </cols>
  <sheetData>
    <row r="1" spans="1:10" ht="19.5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35"/>
    </row>
    <row r="2" spans="1:10" ht="19.5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35"/>
    </row>
    <row r="3" spans="1:11" ht="19.5">
      <c r="A3" s="93" t="s">
        <v>3</v>
      </c>
      <c r="B3" s="93" t="s">
        <v>6</v>
      </c>
      <c r="C3" s="18" t="s">
        <v>13</v>
      </c>
      <c r="D3" s="36" t="s">
        <v>8</v>
      </c>
      <c r="E3" s="96" t="s">
        <v>9</v>
      </c>
      <c r="F3" s="36" t="s">
        <v>12</v>
      </c>
      <c r="G3" s="36" t="s">
        <v>0</v>
      </c>
      <c r="H3" s="18" t="s">
        <v>1</v>
      </c>
      <c r="I3" s="37" t="s">
        <v>4</v>
      </c>
      <c r="J3" s="96" t="s">
        <v>16</v>
      </c>
      <c r="K3" s="116" t="s">
        <v>18</v>
      </c>
    </row>
    <row r="4" spans="1:11" ht="19.5">
      <c r="A4" s="94"/>
      <c r="B4" s="94"/>
      <c r="C4" s="19" t="s">
        <v>14</v>
      </c>
      <c r="D4" s="38" t="s">
        <v>7</v>
      </c>
      <c r="E4" s="97"/>
      <c r="F4" s="38" t="s">
        <v>11</v>
      </c>
      <c r="G4" s="38" t="s">
        <v>10</v>
      </c>
      <c r="H4" s="19" t="s">
        <v>2</v>
      </c>
      <c r="I4" s="39" t="s">
        <v>5</v>
      </c>
      <c r="J4" s="97"/>
      <c r="K4" s="116"/>
    </row>
    <row r="5" spans="1:11" s="70" customFormat="1" ht="28.5" customHeight="1">
      <c r="A5" s="64" t="s">
        <v>32</v>
      </c>
      <c r="B5" s="21" t="s">
        <v>173</v>
      </c>
      <c r="C5" s="76">
        <v>5029</v>
      </c>
      <c r="D5" s="76">
        <f aca="true" t="shared" si="0" ref="D5:D11">C5</f>
        <v>5029</v>
      </c>
      <c r="E5" s="64" t="s">
        <v>30</v>
      </c>
      <c r="F5" s="66" t="s">
        <v>174</v>
      </c>
      <c r="G5" s="77" t="str">
        <f aca="true" t="shared" si="1" ref="G5:G11">F5</f>
        <v>ร้านศรชัย การค้า 5,029 บาท</v>
      </c>
      <c r="H5" s="64" t="s">
        <v>31</v>
      </c>
      <c r="I5" s="21" t="s">
        <v>175</v>
      </c>
      <c r="J5" s="58" t="s">
        <v>17</v>
      </c>
      <c r="K5" s="84" t="s">
        <v>94</v>
      </c>
    </row>
    <row r="6" spans="1:11" s="75" customFormat="1" ht="27" customHeight="1">
      <c r="A6" s="64" t="s">
        <v>33</v>
      </c>
      <c r="B6" s="21" t="s">
        <v>176</v>
      </c>
      <c r="C6" s="65">
        <v>12198</v>
      </c>
      <c r="D6" s="65">
        <f t="shared" si="0"/>
        <v>12198</v>
      </c>
      <c r="E6" s="64" t="s">
        <v>30</v>
      </c>
      <c r="F6" s="77" t="s">
        <v>177</v>
      </c>
      <c r="G6" s="77" t="str">
        <f t="shared" si="1"/>
        <v>หจก.175 ซัพพลาย ราคา 12,198 บาท</v>
      </c>
      <c r="H6" s="64" t="s">
        <v>31</v>
      </c>
      <c r="I6" s="21" t="s">
        <v>178</v>
      </c>
      <c r="J6" s="58" t="s">
        <v>17</v>
      </c>
      <c r="K6" s="22" t="s">
        <v>39</v>
      </c>
    </row>
    <row r="7" spans="1:11" ht="22.5" customHeight="1">
      <c r="A7" s="64" t="s">
        <v>44</v>
      </c>
      <c r="B7" s="21" t="s">
        <v>179</v>
      </c>
      <c r="C7" s="65">
        <v>4905.95</v>
      </c>
      <c r="D7" s="65">
        <f t="shared" si="0"/>
        <v>4905.95</v>
      </c>
      <c r="E7" s="64" t="s">
        <v>30</v>
      </c>
      <c r="F7" s="67" t="s">
        <v>180</v>
      </c>
      <c r="G7" s="77" t="str">
        <f t="shared" si="1"/>
        <v>ร้านเอ็ม.เอ็ม.อินเทรด 4,905.95 บาท</v>
      </c>
      <c r="H7" s="64" t="s">
        <v>31</v>
      </c>
      <c r="I7" s="21" t="s">
        <v>181</v>
      </c>
      <c r="J7" s="58" t="s">
        <v>182</v>
      </c>
      <c r="K7" s="79" t="s">
        <v>183</v>
      </c>
    </row>
    <row r="8" spans="1:11" s="74" customFormat="1" ht="22.5" customHeight="1">
      <c r="A8" s="64" t="s">
        <v>45</v>
      </c>
      <c r="B8" s="58" t="s">
        <v>35</v>
      </c>
      <c r="C8" s="65">
        <v>4160</v>
      </c>
      <c r="D8" s="65">
        <f t="shared" si="0"/>
        <v>4160</v>
      </c>
      <c r="E8" s="64" t="s">
        <v>30</v>
      </c>
      <c r="F8" s="68" t="s">
        <v>185</v>
      </c>
      <c r="G8" s="77" t="str">
        <f t="shared" si="1"/>
        <v>ธนาคารกรุงไทย 4,160  บาท</v>
      </c>
      <c r="H8" s="64" t="s">
        <v>31</v>
      </c>
      <c r="I8" s="21" t="s">
        <v>186</v>
      </c>
      <c r="J8" s="78" t="s">
        <v>17</v>
      </c>
      <c r="K8" s="58" t="s">
        <v>36</v>
      </c>
    </row>
    <row r="9" spans="1:11" s="13" customFormat="1" ht="28.5" customHeight="1">
      <c r="A9" s="64" t="s">
        <v>46</v>
      </c>
      <c r="B9" s="21" t="s">
        <v>187</v>
      </c>
      <c r="C9" s="65">
        <v>4000</v>
      </c>
      <c r="D9" s="65">
        <f t="shared" si="0"/>
        <v>4000</v>
      </c>
      <c r="E9" s="64" t="s">
        <v>30</v>
      </c>
      <c r="F9" s="66" t="s">
        <v>189</v>
      </c>
      <c r="G9" s="69" t="str">
        <f t="shared" si="1"/>
        <v>นายอำนาจ ศังขะปักษิณ 4,000 บาท</v>
      </c>
      <c r="H9" s="64" t="s">
        <v>31</v>
      </c>
      <c r="I9" s="21" t="s">
        <v>190</v>
      </c>
      <c r="J9" s="78" t="s">
        <v>17</v>
      </c>
      <c r="K9" s="21" t="s">
        <v>63</v>
      </c>
    </row>
    <row r="10" spans="1:11" s="13" customFormat="1" ht="28.5" customHeight="1">
      <c r="A10" s="64" t="s">
        <v>40</v>
      </c>
      <c r="B10" s="21" t="s">
        <v>188</v>
      </c>
      <c r="C10" s="65">
        <v>4000</v>
      </c>
      <c r="D10" s="65">
        <f t="shared" si="0"/>
        <v>4000</v>
      </c>
      <c r="E10" s="64" t="s">
        <v>30</v>
      </c>
      <c r="F10" s="66" t="s">
        <v>189</v>
      </c>
      <c r="G10" s="69" t="str">
        <f t="shared" si="1"/>
        <v>นายอำนาจ ศังขะปักษิณ 4,000 บาท</v>
      </c>
      <c r="H10" s="64" t="s">
        <v>31</v>
      </c>
      <c r="I10" s="21" t="s">
        <v>222</v>
      </c>
      <c r="J10" s="78" t="s">
        <v>17</v>
      </c>
      <c r="K10" s="21" t="s">
        <v>63</v>
      </c>
    </row>
    <row r="11" spans="1:11" s="13" customFormat="1" ht="28.5" customHeight="1">
      <c r="A11" s="64" t="s">
        <v>37</v>
      </c>
      <c r="B11" s="21" t="s">
        <v>191</v>
      </c>
      <c r="C11" s="65">
        <v>12091</v>
      </c>
      <c r="D11" s="65">
        <f t="shared" si="0"/>
        <v>12091</v>
      </c>
      <c r="E11" s="64" t="s">
        <v>30</v>
      </c>
      <c r="F11" s="66" t="s">
        <v>192</v>
      </c>
      <c r="G11" s="69" t="str">
        <f t="shared" si="1"/>
        <v>บจก.ซอยเทสติ้งสยาม 12,091 บาท</v>
      </c>
      <c r="H11" s="64" t="s">
        <v>31</v>
      </c>
      <c r="I11" s="21" t="s">
        <v>223</v>
      </c>
      <c r="J11" s="78" t="s">
        <v>17</v>
      </c>
      <c r="K11" s="21" t="s">
        <v>59</v>
      </c>
    </row>
    <row r="12" spans="1:11" ht="22.5" customHeight="1">
      <c r="A12" s="64" t="s">
        <v>42</v>
      </c>
      <c r="B12" s="21" t="s">
        <v>193</v>
      </c>
      <c r="C12" s="65">
        <v>60808.1</v>
      </c>
      <c r="D12" s="65">
        <f aca="true" t="shared" si="2" ref="D12:D21">C12</f>
        <v>60808.1</v>
      </c>
      <c r="E12" s="64" t="s">
        <v>30</v>
      </c>
      <c r="F12" s="77" t="s">
        <v>194</v>
      </c>
      <c r="G12" s="77" t="str">
        <f aca="true" t="shared" si="3" ref="G12:G21">F12</f>
        <v>ร้านศรชัย การค้า จำนวนเงิน 60,808.10 บาท</v>
      </c>
      <c r="H12" s="64" t="s">
        <v>31</v>
      </c>
      <c r="I12" s="21" t="s">
        <v>195</v>
      </c>
      <c r="J12" s="78" t="s">
        <v>58</v>
      </c>
      <c r="K12" s="85" t="s">
        <v>62</v>
      </c>
    </row>
    <row r="13" spans="1:11" ht="22.5" customHeight="1">
      <c r="A13" s="64" t="s">
        <v>47</v>
      </c>
      <c r="B13" s="21" t="s">
        <v>196</v>
      </c>
      <c r="C13" s="65">
        <v>20704.5</v>
      </c>
      <c r="D13" s="65">
        <f t="shared" si="2"/>
        <v>20704.5</v>
      </c>
      <c r="E13" s="64" t="s">
        <v>30</v>
      </c>
      <c r="F13" s="77" t="s">
        <v>201</v>
      </c>
      <c r="G13" s="77" t="str">
        <f t="shared" si="3"/>
        <v>ร้านเอ็ม.เอ็ม.อินเทรด จำนวนเงิน 20,704.50 บาท</v>
      </c>
      <c r="H13" s="64" t="s">
        <v>31</v>
      </c>
      <c r="I13" s="21" t="s">
        <v>197</v>
      </c>
      <c r="J13" s="78" t="s">
        <v>58</v>
      </c>
      <c r="K13" s="21" t="s">
        <v>59</v>
      </c>
    </row>
    <row r="14" spans="1:11" ht="22.5" customHeight="1">
      <c r="A14" s="64" t="s">
        <v>48</v>
      </c>
      <c r="B14" s="21" t="s">
        <v>64</v>
      </c>
      <c r="C14" s="65">
        <v>35658.82</v>
      </c>
      <c r="D14" s="65">
        <f t="shared" si="2"/>
        <v>35658.82</v>
      </c>
      <c r="E14" s="64" t="s">
        <v>30</v>
      </c>
      <c r="F14" s="77" t="s">
        <v>198</v>
      </c>
      <c r="G14" s="77" t="str">
        <f t="shared" si="3"/>
        <v>ร้านศรชัย การค้า จำนวนเงิน 35,658.82 บาท</v>
      </c>
      <c r="H14" s="64" t="s">
        <v>31</v>
      </c>
      <c r="I14" s="21" t="s">
        <v>199</v>
      </c>
      <c r="J14" s="78" t="s">
        <v>58</v>
      </c>
      <c r="K14" s="21" t="s">
        <v>200</v>
      </c>
    </row>
    <row r="15" spans="1:11" s="13" customFormat="1" ht="28.5" customHeight="1">
      <c r="A15" s="64" t="s">
        <v>49</v>
      </c>
      <c r="B15" s="21" t="s">
        <v>65</v>
      </c>
      <c r="C15" s="65">
        <v>23192.25</v>
      </c>
      <c r="D15" s="65">
        <f t="shared" si="2"/>
        <v>23192.25</v>
      </c>
      <c r="E15" s="64" t="s">
        <v>30</v>
      </c>
      <c r="F15" s="66" t="s">
        <v>202</v>
      </c>
      <c r="G15" s="69" t="str">
        <f t="shared" si="3"/>
        <v>ร้านศรชัย การค้า จำนวนเงิน 23,192.25 บาท</v>
      </c>
      <c r="H15" s="64" t="s">
        <v>31</v>
      </c>
      <c r="I15" s="21" t="s">
        <v>204</v>
      </c>
      <c r="J15" s="78" t="s">
        <v>17</v>
      </c>
      <c r="K15" s="21" t="s">
        <v>63</v>
      </c>
    </row>
    <row r="16" spans="1:11" s="13" customFormat="1" ht="28.5" customHeight="1">
      <c r="A16" s="64" t="s">
        <v>50</v>
      </c>
      <c r="B16" s="21" t="s">
        <v>61</v>
      </c>
      <c r="C16" s="65">
        <v>12519</v>
      </c>
      <c r="D16" s="65">
        <f t="shared" si="2"/>
        <v>12519</v>
      </c>
      <c r="E16" s="64" t="s">
        <v>30</v>
      </c>
      <c r="F16" s="66" t="s">
        <v>203</v>
      </c>
      <c r="G16" s="69" t="str">
        <f t="shared" si="3"/>
        <v>ร้านศรชัย การค้า จำนวนเงิน 12,519 บาท</v>
      </c>
      <c r="H16" s="64" t="s">
        <v>31</v>
      </c>
      <c r="I16" s="21" t="s">
        <v>205</v>
      </c>
      <c r="J16" s="78" t="s">
        <v>17</v>
      </c>
      <c r="K16" s="21" t="s">
        <v>63</v>
      </c>
    </row>
    <row r="17" spans="1:11" ht="22.5" customHeight="1">
      <c r="A17" s="64" t="s">
        <v>52</v>
      </c>
      <c r="B17" s="21" t="s">
        <v>64</v>
      </c>
      <c r="C17" s="65">
        <v>41639.05</v>
      </c>
      <c r="D17" s="65">
        <f t="shared" si="2"/>
        <v>41639.05</v>
      </c>
      <c r="E17" s="64" t="s">
        <v>30</v>
      </c>
      <c r="F17" s="77" t="s">
        <v>206</v>
      </c>
      <c r="G17" s="77" t="str">
        <f t="shared" si="3"/>
        <v>ร้านเอ็ม.เอ็ม.อินเทรด จำนวนเงิน 41,639.05 บาท</v>
      </c>
      <c r="H17" s="64" t="s">
        <v>31</v>
      </c>
      <c r="I17" s="21" t="s">
        <v>207</v>
      </c>
      <c r="J17" s="78" t="s">
        <v>58</v>
      </c>
      <c r="K17" s="21" t="s">
        <v>63</v>
      </c>
    </row>
    <row r="18" spans="1:11" s="75" customFormat="1" ht="27" customHeight="1">
      <c r="A18" s="64" t="s">
        <v>53</v>
      </c>
      <c r="B18" s="21" t="s">
        <v>208</v>
      </c>
      <c r="C18" s="76">
        <v>5320</v>
      </c>
      <c r="D18" s="76">
        <f t="shared" si="2"/>
        <v>5320</v>
      </c>
      <c r="E18" s="64" t="s">
        <v>30</v>
      </c>
      <c r="F18" s="67" t="s">
        <v>209</v>
      </c>
      <c r="G18" s="67" t="str">
        <f t="shared" si="3"/>
        <v>นายธรรมรัตน์ แก้วแหวน 5,320 บาท</v>
      </c>
      <c r="H18" s="64" t="s">
        <v>31</v>
      </c>
      <c r="I18" s="21" t="s">
        <v>210</v>
      </c>
      <c r="J18" s="78" t="s">
        <v>17</v>
      </c>
      <c r="K18" s="86" t="s">
        <v>51</v>
      </c>
    </row>
    <row r="19" spans="1:11" s="75" customFormat="1" ht="27" customHeight="1">
      <c r="A19" s="64" t="s">
        <v>55</v>
      </c>
      <c r="B19" s="21" t="s">
        <v>211</v>
      </c>
      <c r="C19" s="76">
        <v>986000</v>
      </c>
      <c r="D19" s="76">
        <f t="shared" si="2"/>
        <v>986000</v>
      </c>
      <c r="E19" s="64" t="s">
        <v>30</v>
      </c>
      <c r="F19" s="77" t="s">
        <v>212</v>
      </c>
      <c r="G19" s="77" t="str">
        <f t="shared" si="3"/>
        <v>บจก.ทีชี ไซแอนช์ 986,000 บาท</v>
      </c>
      <c r="H19" s="64" t="s">
        <v>31</v>
      </c>
      <c r="I19" s="21" t="s">
        <v>213</v>
      </c>
      <c r="J19" s="78" t="s">
        <v>58</v>
      </c>
      <c r="K19" s="21" t="s">
        <v>62</v>
      </c>
    </row>
    <row r="20" spans="1:11" s="75" customFormat="1" ht="27" customHeight="1">
      <c r="A20" s="64" t="s">
        <v>56</v>
      </c>
      <c r="B20" s="21" t="s">
        <v>214</v>
      </c>
      <c r="C20" s="76">
        <v>8602.8</v>
      </c>
      <c r="D20" s="76">
        <f t="shared" si="2"/>
        <v>8602.8</v>
      </c>
      <c r="E20" s="64" t="s">
        <v>30</v>
      </c>
      <c r="F20" s="67" t="s">
        <v>215</v>
      </c>
      <c r="G20" s="77" t="str">
        <f t="shared" si="3"/>
        <v>บจก.ฮิโตะ (ประเทศไทย) 8,602.80 บาท</v>
      </c>
      <c r="H20" s="64" t="s">
        <v>31</v>
      </c>
      <c r="I20" s="21" t="s">
        <v>216</v>
      </c>
      <c r="J20" s="58" t="s">
        <v>17</v>
      </c>
      <c r="K20" s="21" t="s">
        <v>200</v>
      </c>
    </row>
    <row r="21" spans="1:11" s="75" customFormat="1" ht="27" customHeight="1">
      <c r="A21" s="64" t="s">
        <v>57</v>
      </c>
      <c r="B21" s="21" t="s">
        <v>217</v>
      </c>
      <c r="C21" s="76">
        <v>45967.2</v>
      </c>
      <c r="D21" s="76">
        <f t="shared" si="2"/>
        <v>45967.2</v>
      </c>
      <c r="E21" s="64" t="s">
        <v>30</v>
      </c>
      <c r="F21" s="77" t="s">
        <v>218</v>
      </c>
      <c r="G21" s="77" t="str">
        <f t="shared" si="3"/>
        <v>บจก.เวลด์ เฮลท์ ดิสอินเฟดชั่น 45,967.20 บาท</v>
      </c>
      <c r="H21" s="64" t="s">
        <v>31</v>
      </c>
      <c r="I21" s="21" t="s">
        <v>219</v>
      </c>
      <c r="J21" s="58" t="s">
        <v>17</v>
      </c>
      <c r="K21" s="84" t="s">
        <v>94</v>
      </c>
    </row>
    <row r="22" spans="1:11" ht="19.5">
      <c r="A22" s="23"/>
      <c r="B22" s="26"/>
      <c r="C22" s="40">
        <f>SUM(C5:C21)</f>
        <v>1286795.67</v>
      </c>
      <c r="D22" s="41">
        <f>SUM(D5:D21)</f>
        <v>1286795.67</v>
      </c>
      <c r="E22" s="42"/>
      <c r="F22" s="41"/>
      <c r="G22" s="41"/>
      <c r="H22" s="42"/>
      <c r="I22" s="43"/>
      <c r="J22" s="42"/>
      <c r="K22" s="43"/>
    </row>
    <row r="24" spans="3:9" ht="26.25">
      <c r="C24" s="110" t="s">
        <v>29</v>
      </c>
      <c r="D24" s="110"/>
      <c r="E24" s="110"/>
      <c r="F24" s="110"/>
      <c r="G24" s="110"/>
      <c r="H24" s="110"/>
      <c r="I24" s="110"/>
    </row>
    <row r="25" spans="2:9" ht="23.25">
      <c r="B25" s="31"/>
      <c r="C25" s="45" t="s">
        <v>19</v>
      </c>
      <c r="D25" s="99" t="s">
        <v>20</v>
      </c>
      <c r="E25" s="99"/>
      <c r="F25" s="46" t="s">
        <v>23</v>
      </c>
      <c r="G25" s="46" t="s">
        <v>17</v>
      </c>
      <c r="H25" s="47" t="s">
        <v>21</v>
      </c>
      <c r="I25" s="46" t="s">
        <v>16</v>
      </c>
    </row>
    <row r="26" spans="2:9" ht="21">
      <c r="B26" s="33"/>
      <c r="C26" s="48">
        <v>1</v>
      </c>
      <c r="D26" s="111" t="s">
        <v>94</v>
      </c>
      <c r="E26" s="111"/>
      <c r="F26" s="49"/>
      <c r="G26" s="71">
        <f>C5+C21</f>
        <v>50996.2</v>
      </c>
      <c r="H26" s="50">
        <f>F26+G26</f>
        <v>50996.2</v>
      </c>
      <c r="I26" s="51"/>
    </row>
    <row r="27" spans="2:9" ht="21">
      <c r="B27" s="33"/>
      <c r="C27" s="48">
        <v>2</v>
      </c>
      <c r="D27" s="111" t="s">
        <v>39</v>
      </c>
      <c r="E27" s="111"/>
      <c r="F27" s="49"/>
      <c r="G27" s="49">
        <f>C6</f>
        <v>12198</v>
      </c>
      <c r="H27" s="50">
        <f aca="true" t="shared" si="4" ref="H27:H34">F27+G27</f>
        <v>12198</v>
      </c>
      <c r="I27" s="51"/>
    </row>
    <row r="28" spans="2:9" ht="21">
      <c r="B28" s="32"/>
      <c r="C28" s="48">
        <v>3</v>
      </c>
      <c r="D28" s="114" t="s">
        <v>183</v>
      </c>
      <c r="E28" s="114"/>
      <c r="F28" s="49">
        <f>C7</f>
        <v>4905.95</v>
      </c>
      <c r="G28" s="49"/>
      <c r="H28" s="50">
        <f t="shared" si="4"/>
        <v>4905.95</v>
      </c>
      <c r="I28" s="51"/>
    </row>
    <row r="29" spans="2:9" ht="21">
      <c r="B29" s="32"/>
      <c r="C29" s="48">
        <v>4</v>
      </c>
      <c r="D29" s="115" t="s">
        <v>36</v>
      </c>
      <c r="E29" s="115"/>
      <c r="F29" s="49"/>
      <c r="G29" s="49">
        <f>C8</f>
        <v>4160</v>
      </c>
      <c r="H29" s="50">
        <f t="shared" si="4"/>
        <v>4160</v>
      </c>
      <c r="I29" s="51"/>
    </row>
    <row r="30" spans="2:9" ht="21">
      <c r="B30" s="33"/>
      <c r="C30" s="48">
        <v>5</v>
      </c>
      <c r="D30" s="114" t="s">
        <v>63</v>
      </c>
      <c r="E30" s="114"/>
      <c r="F30" s="49">
        <f>C17</f>
        <v>41639.05</v>
      </c>
      <c r="G30" s="49">
        <f>C9+C10+C15+C16</f>
        <v>43711.25</v>
      </c>
      <c r="H30" s="50">
        <f t="shared" si="4"/>
        <v>85350.3</v>
      </c>
      <c r="I30" s="51"/>
    </row>
    <row r="31" spans="2:9" ht="21">
      <c r="B31" s="34"/>
      <c r="C31" s="48">
        <v>6</v>
      </c>
      <c r="D31" s="114" t="s">
        <v>59</v>
      </c>
      <c r="E31" s="114"/>
      <c r="F31" s="49">
        <f>C13</f>
        <v>20704.5</v>
      </c>
      <c r="G31" s="49">
        <f>C11</f>
        <v>12091</v>
      </c>
      <c r="H31" s="50">
        <f t="shared" si="4"/>
        <v>32795.5</v>
      </c>
      <c r="I31" s="51"/>
    </row>
    <row r="32" spans="2:9" ht="21">
      <c r="B32" s="34"/>
      <c r="C32" s="48">
        <v>7</v>
      </c>
      <c r="D32" s="112" t="s">
        <v>62</v>
      </c>
      <c r="E32" s="113"/>
      <c r="F32" s="49">
        <f>C12+C19</f>
        <v>1046808.1</v>
      </c>
      <c r="G32" s="49"/>
      <c r="H32" s="50">
        <f t="shared" si="4"/>
        <v>1046808.1</v>
      </c>
      <c r="I32" s="51"/>
    </row>
    <row r="33" spans="2:9" ht="21">
      <c r="B33" s="34"/>
      <c r="C33" s="48">
        <v>8</v>
      </c>
      <c r="D33" s="112" t="s">
        <v>200</v>
      </c>
      <c r="E33" s="113"/>
      <c r="F33" s="49">
        <f>C14</f>
        <v>35658.82</v>
      </c>
      <c r="G33" s="49">
        <f>C20</f>
        <v>8602.8</v>
      </c>
      <c r="H33" s="50">
        <f t="shared" si="4"/>
        <v>44261.619999999995</v>
      </c>
      <c r="I33" s="51"/>
    </row>
    <row r="34" spans="2:9" ht="21">
      <c r="B34" s="34"/>
      <c r="C34" s="48">
        <v>9</v>
      </c>
      <c r="D34" s="86" t="s">
        <v>51</v>
      </c>
      <c r="E34" s="62"/>
      <c r="F34" s="49"/>
      <c r="G34" s="49">
        <f>C18</f>
        <v>5320</v>
      </c>
      <c r="H34" s="50">
        <f t="shared" si="4"/>
        <v>5320</v>
      </c>
      <c r="I34" s="51"/>
    </row>
    <row r="35" spans="2:9" ht="21">
      <c r="B35" s="33"/>
      <c r="C35" s="109" t="s">
        <v>22</v>
      </c>
      <c r="D35" s="109"/>
      <c r="E35" s="109"/>
      <c r="F35" s="41">
        <f>SUM(F26:F34)</f>
        <v>1149716.4200000002</v>
      </c>
      <c r="G35" s="41">
        <f>SUM(G26:G34)</f>
        <v>137079.25</v>
      </c>
      <c r="H35" s="52">
        <f>SUM(H26:H34)</f>
        <v>1286795.67</v>
      </c>
      <c r="I35" s="43"/>
    </row>
    <row r="36" ht="19.5">
      <c r="B36" s="33"/>
    </row>
    <row r="37" spans="2:8" ht="19.5">
      <c r="B37" s="33"/>
      <c r="H37" s="72"/>
    </row>
    <row r="38" ht="19.5">
      <c r="B38" s="34"/>
    </row>
    <row r="39" ht="19.5">
      <c r="B39" s="33"/>
    </row>
    <row r="40" ht="19.5">
      <c r="B40" s="31"/>
    </row>
    <row r="41" ht="19.5">
      <c r="B41" s="31"/>
    </row>
    <row r="42" ht="19.5">
      <c r="B42" s="31"/>
    </row>
    <row r="43" ht="19.5">
      <c r="B43" s="31"/>
    </row>
    <row r="44" ht="19.5">
      <c r="B44" s="31"/>
    </row>
    <row r="45" ht="19.5">
      <c r="B45" s="31"/>
    </row>
  </sheetData>
  <sheetProtection/>
  <mergeCells count="18">
    <mergeCell ref="D29:E29"/>
    <mergeCell ref="K3:K4"/>
    <mergeCell ref="A1:I1"/>
    <mergeCell ref="A2:I2"/>
    <mergeCell ref="A3:A4"/>
    <mergeCell ref="B3:B4"/>
    <mergeCell ref="E3:E4"/>
    <mergeCell ref="J3:J4"/>
    <mergeCell ref="D33:E33"/>
    <mergeCell ref="C35:E35"/>
    <mergeCell ref="D30:E30"/>
    <mergeCell ref="D31:E31"/>
    <mergeCell ref="D32:E32"/>
    <mergeCell ref="C24:I24"/>
    <mergeCell ref="D25:E25"/>
    <mergeCell ref="D26:E26"/>
    <mergeCell ref="D27:E27"/>
    <mergeCell ref="D28:E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LenovoRoom_01</cp:lastModifiedBy>
  <cp:lastPrinted>2021-07-06T07:05:49Z</cp:lastPrinted>
  <dcterms:created xsi:type="dcterms:W3CDTF">2009-03-24T02:42:43Z</dcterms:created>
  <dcterms:modified xsi:type="dcterms:W3CDTF">2022-04-29T10:33:25Z</dcterms:modified>
  <cp:category/>
  <cp:version/>
  <cp:contentType/>
  <cp:contentStatus/>
</cp:coreProperties>
</file>